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diagrams/data1.xml" ContentType="application/vnd.openxmlformats-officedocument.drawingml.diagramData+xml"/>
  <Override PartName="/xl/diagrams/data3.xml" ContentType="application/vnd.openxmlformats-officedocument.drawingml.diagramData+xml"/>
  <Override PartName="/xl/diagrams/data2.xml" ContentType="application/vnd.openxmlformats-officedocument.drawingml.diagramData+xml"/>
  <Override PartName="/xl/workbook.xml" ContentType="application/vnd.openxmlformats-officedocument.spreadsheetml.sheet.main+xml"/>
  <Override PartName="/xl/worksheets/sheet7.xml" ContentType="application/vnd.openxmlformats-officedocument.spreadsheetml.worksheet+xml"/>
  <Override PartName="/xl/diagrams/colors3.xml" ContentType="application/vnd.openxmlformats-officedocument.drawingml.diagramColors+xml"/>
  <Override PartName="/xl/diagrams/drawing3.xml" ContentType="application/vnd.ms-office.drawingml.diagramDrawing+xml"/>
  <Override PartName="/xl/worksheets/sheet3.xml" ContentType="application/vnd.openxmlformats-officedocument.spreadsheetml.worksheet+xml"/>
  <Override PartName="/xl/worksheets/sheet2.xml" ContentType="application/vnd.openxmlformats-officedocument.spreadsheetml.worksheet+xml"/>
  <Override PartName="/xl/diagrams/quickStyle3.xml" ContentType="application/vnd.openxmlformats-officedocument.drawingml.diagramStyle+xml"/>
  <Override PartName="/xl/diagrams/layout3.xml" ContentType="application/vnd.openxmlformats-officedocument.drawingml.diagramLayout+xml"/>
  <Override PartName="/xl/worksheets/sheet4.xml" ContentType="application/vnd.openxmlformats-officedocument.spreadsheetml.worksheet+xml"/>
  <Override PartName="/xl/charts/colors2.xml" ContentType="application/vnd.ms-office.chartcolorstyle+xml"/>
  <Override PartName="/xl/worksheets/sheet1.xml" ContentType="application/vnd.openxmlformats-officedocument.spreadsheetml.worksheet+xml"/>
  <Override PartName="/xl/charts/style3.xml" ContentType="application/vnd.ms-office.chartstyle+xml"/>
  <Override PartName="/xl/charts/colors3.xml" ContentType="application/vnd.ms-office.chartcolorstyle+xml"/>
  <Override PartName="/xl/charts/style2.xml" ContentType="application/vnd.ms-office.chartstyle+xml"/>
  <Override PartName="/xl/charts/chart3.xml" ContentType="application/vnd.openxmlformats-officedocument.drawingml.chart+xml"/>
  <Override PartName="/xl/drawings/drawing3.xml" ContentType="application/vnd.openxmlformats-officedocument.drawing+xml"/>
  <Override PartName="/xl/worksheets/sheet6.xml" ContentType="application/vnd.openxmlformats-officedocument.spreadsheetml.worksheet+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drawings/drawing2.xml" ContentType="application/vnd.openxmlformats-officedocument.drawing+xml"/>
  <Override PartName="/xl/charts/chart2.xml" ContentType="application/vnd.openxmlformats-officedocument.drawingml.chart+xml"/>
  <Override PartName="/xl/charts/colors1.xml" ContentType="application/vnd.ms-office.chartcolorstyle+xml"/>
  <Override PartName="/xl/charts/style1.xml" ContentType="application/vnd.ms-office.chartstyle+xml"/>
  <Override PartName="/xl/charts/chart1.xml" ContentType="application/vnd.openxmlformats-officedocument.drawingml.chart+xml"/>
  <Override PartName="/xl/diagrams/layout2.xml" ContentType="application/vnd.openxmlformats-officedocument.drawingml.diagramLayout+xml"/>
  <Override PartName="/xl/diagrams/quickStyle2.xml" ContentType="application/vnd.openxmlformats-officedocument.drawingml.diagramStyle+xml"/>
  <Override PartName="/xl/diagrams/colors2.xml" ContentType="application/vnd.openxmlformats-officedocument.drawingml.diagramColors+xml"/>
  <Override PartName="/xl/diagrams/drawing2.xml" ContentType="application/vnd.ms-office.drawingml.diagramDrawing+xml"/>
  <Override PartName="/xl/worksheets/sheet5.xml" ContentType="application/vnd.openxmlformats-officedocument.spreadsheetml.worksheet+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3820"/>
  <mc:AlternateContent xmlns:mc="http://schemas.openxmlformats.org/markup-compatibility/2006">
    <mc:Choice Requires="x15">
      <x15ac:absPath xmlns:x15ac="http://schemas.microsoft.com/office/spreadsheetml/2010/11/ac" url="C:\Users\Juan David\Desktop\"/>
    </mc:Choice>
  </mc:AlternateContent>
  <bookViews>
    <workbookView xWindow="0" yWindow="0" windowWidth="16785" windowHeight="7080" tabRatio="596"/>
  </bookViews>
  <sheets>
    <sheet name="CONTENIDO" sheetId="11" r:id="rId1"/>
    <sheet name="EMPRESA POR TIPO DE AERONAVE" sheetId="12" r:id="rId2"/>
    <sheet name="Cobertura" sheetId="13" r:id="rId3"/>
    <sheet name="Graficas" sheetId="14" r:id="rId4"/>
    <sheet name="PAX REGULAR NACIONAL - INTER" sheetId="5" r:id="rId5"/>
    <sheet name="CARGA NACIONAL - INTER" sheetId="6" r:id="rId6"/>
    <sheet name="COMERCIAL REGIONAL" sheetId="7" r:id="rId7"/>
    <sheet name="AEROTAXIS" sheetId="8" r:id="rId8"/>
    <sheet name="TRABAJOS AEREOS ESPECIALES" sheetId="9" r:id="rId9"/>
    <sheet name="AVIACIÓN AGRICOLA" sheetId="10" r:id="rId10"/>
  </sheets>
  <definedNames>
    <definedName name="_xlnm._FilterDatabase" localSheetId="1" hidden="1">'EMPRESA POR TIPO DE AERONAVE'!$A$2:$D$259</definedName>
  </definedNames>
  <calcPr calcId="191029"/>
  <webPublishing codePage="1252"/>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3" i="14" l="1"/>
  <c r="E32" i="14"/>
  <c r="E31" i="14"/>
  <c r="B14" i="13" l="1"/>
  <c r="D31" i="14" l="1"/>
  <c r="D32" i="14"/>
  <c r="D33" i="14"/>
  <c r="E33" i="14"/>
  <c r="D34" i="14"/>
  <c r="E34" i="14"/>
  <c r="D35" i="14"/>
  <c r="E35" i="14"/>
  <c r="D36" i="14"/>
  <c r="E36" i="14"/>
  <c r="D37" i="14"/>
  <c r="E37" i="14"/>
  <c r="D38" i="14"/>
  <c r="E38" i="14"/>
  <c r="D39" i="14"/>
  <c r="E39" i="14"/>
  <c r="D40" i="14"/>
  <c r="E40" i="14"/>
  <c r="D41" i="14"/>
  <c r="E41" i="14"/>
  <c r="D42" i="14"/>
  <c r="E42" i="14"/>
  <c r="D43" i="14"/>
  <c r="D44" i="14"/>
  <c r="E44" i="14"/>
  <c r="E45" i="14"/>
  <c r="E46" i="14"/>
  <c r="D5" i="13"/>
  <c r="D6" i="13"/>
  <c r="D7" i="13"/>
  <c r="D8" i="13"/>
  <c r="D9" i="13"/>
  <c r="D10" i="13"/>
  <c r="D11" i="13"/>
  <c r="D12" i="13"/>
  <c r="D13" i="13"/>
  <c r="C14" i="13"/>
  <c r="D24" i="10"/>
  <c r="D25" i="10"/>
  <c r="D26" i="10"/>
  <c r="D27" i="10"/>
  <c r="D28" i="10"/>
  <c r="D29" i="10"/>
  <c r="D30" i="10"/>
  <c r="D31" i="10"/>
  <c r="D32" i="10"/>
  <c r="D33" i="10"/>
  <c r="D34" i="10"/>
  <c r="D35" i="10"/>
  <c r="D36" i="10"/>
  <c r="D23" i="10"/>
  <c r="M24" i="10"/>
  <c r="M25" i="10"/>
  <c r="M26" i="10"/>
  <c r="M27" i="10"/>
  <c r="M28" i="10"/>
  <c r="M29" i="10"/>
  <c r="M30" i="10"/>
  <c r="M31" i="10"/>
  <c r="M32" i="10"/>
  <c r="M33" i="10"/>
  <c r="M34" i="10"/>
  <c r="M35" i="10"/>
  <c r="M36" i="10"/>
  <c r="M23" i="10"/>
  <c r="L23" i="10"/>
  <c r="C23" i="10"/>
  <c r="B23" i="10"/>
  <c r="L36" i="10"/>
  <c r="K36" i="10"/>
  <c r="J36" i="10"/>
  <c r="I36" i="10"/>
  <c r="H36" i="10"/>
  <c r="G36" i="10"/>
  <c r="F36" i="10"/>
  <c r="E36" i="10"/>
  <c r="C36" i="10"/>
  <c r="B36" i="10"/>
  <c r="L35" i="10"/>
  <c r="K35" i="10"/>
  <c r="J35" i="10"/>
  <c r="I35" i="10"/>
  <c r="H35" i="10"/>
  <c r="G35" i="10"/>
  <c r="F35" i="10"/>
  <c r="E35" i="10"/>
  <c r="C35" i="10"/>
  <c r="B35" i="10"/>
  <c r="L34" i="10"/>
  <c r="K34" i="10"/>
  <c r="J34" i="10"/>
  <c r="I34" i="10"/>
  <c r="H34" i="10"/>
  <c r="G34" i="10"/>
  <c r="F34" i="10"/>
  <c r="E34" i="10"/>
  <c r="C34" i="10"/>
  <c r="B34" i="10"/>
  <c r="L33" i="10"/>
  <c r="K33" i="10"/>
  <c r="J33" i="10"/>
  <c r="I33" i="10"/>
  <c r="H33" i="10"/>
  <c r="G33" i="10"/>
  <c r="F33" i="10"/>
  <c r="E33" i="10"/>
  <c r="C33" i="10"/>
  <c r="B33" i="10"/>
  <c r="L32" i="10"/>
  <c r="K32" i="10"/>
  <c r="J32" i="10"/>
  <c r="I32" i="10"/>
  <c r="H32" i="10"/>
  <c r="G32" i="10"/>
  <c r="F32" i="10"/>
  <c r="E32" i="10"/>
  <c r="C32" i="10"/>
  <c r="B32" i="10"/>
  <c r="L31" i="10"/>
  <c r="K31" i="10"/>
  <c r="J31" i="10"/>
  <c r="I31" i="10"/>
  <c r="H31" i="10"/>
  <c r="G31" i="10"/>
  <c r="F31" i="10"/>
  <c r="E31" i="10"/>
  <c r="C31" i="10"/>
  <c r="B31" i="10"/>
  <c r="L30" i="10"/>
  <c r="K30" i="10"/>
  <c r="J30" i="10"/>
  <c r="I30" i="10"/>
  <c r="H30" i="10"/>
  <c r="G30" i="10"/>
  <c r="F30" i="10"/>
  <c r="E30" i="10"/>
  <c r="C30" i="10"/>
  <c r="B30" i="10"/>
  <c r="L29" i="10"/>
  <c r="K29" i="10"/>
  <c r="J29" i="10"/>
  <c r="I29" i="10"/>
  <c r="H29" i="10"/>
  <c r="G29" i="10"/>
  <c r="F29" i="10"/>
  <c r="E29" i="10"/>
  <c r="C29" i="10"/>
  <c r="B29" i="10"/>
  <c r="L28" i="10"/>
  <c r="K28" i="10"/>
  <c r="J28" i="10"/>
  <c r="I28" i="10"/>
  <c r="H28" i="10"/>
  <c r="G28" i="10"/>
  <c r="F28" i="10"/>
  <c r="E28" i="10"/>
  <c r="C28" i="10"/>
  <c r="B28" i="10"/>
  <c r="L27" i="10"/>
  <c r="K27" i="10"/>
  <c r="J27" i="10"/>
  <c r="I27" i="10"/>
  <c r="H27" i="10"/>
  <c r="G27" i="10"/>
  <c r="F27" i="10"/>
  <c r="E27" i="10"/>
  <c r="C27" i="10"/>
  <c r="B27" i="10"/>
  <c r="L26" i="10"/>
  <c r="K26" i="10"/>
  <c r="J26" i="10"/>
  <c r="I26" i="10"/>
  <c r="H26" i="10"/>
  <c r="G26" i="10"/>
  <c r="F26" i="10"/>
  <c r="E26" i="10"/>
  <c r="C26" i="10"/>
  <c r="B26" i="10"/>
  <c r="L25" i="10"/>
  <c r="K25" i="10"/>
  <c r="J25" i="10"/>
  <c r="I25" i="10"/>
  <c r="H25" i="10"/>
  <c r="G25" i="10"/>
  <c r="F25" i="10"/>
  <c r="E25" i="10"/>
  <c r="C25" i="10"/>
  <c r="B25" i="10"/>
  <c r="L24" i="10"/>
  <c r="K24" i="10"/>
  <c r="J24" i="10"/>
  <c r="I24" i="10"/>
  <c r="H24" i="10"/>
  <c r="G24" i="10"/>
  <c r="F24" i="10"/>
  <c r="E24" i="10"/>
  <c r="C24" i="10"/>
  <c r="B24" i="10"/>
  <c r="K23" i="10"/>
  <c r="J23" i="10"/>
  <c r="I23" i="10"/>
  <c r="H23" i="10"/>
  <c r="G23" i="10"/>
  <c r="F23" i="10"/>
  <c r="E23" i="10"/>
  <c r="C17" i="10"/>
  <c r="D17" i="10"/>
  <c r="E17" i="10"/>
  <c r="F17" i="10"/>
  <c r="G17" i="10"/>
  <c r="H17" i="10"/>
  <c r="I17" i="10"/>
  <c r="J17" i="10"/>
  <c r="K17" i="10"/>
  <c r="L17" i="10"/>
  <c r="M17" i="10"/>
  <c r="B17" i="10"/>
  <c r="C13" i="10"/>
  <c r="D13" i="10"/>
  <c r="E13" i="10"/>
  <c r="F13" i="10"/>
  <c r="G13" i="10"/>
  <c r="H13" i="10"/>
  <c r="I13" i="10"/>
  <c r="J13" i="10"/>
  <c r="K13" i="10"/>
  <c r="L13" i="10"/>
  <c r="M13" i="10"/>
  <c r="B13" i="10"/>
  <c r="L24" i="9"/>
  <c r="L28" i="9"/>
  <c r="L32" i="9"/>
  <c r="L36" i="9"/>
  <c r="H27" i="9"/>
  <c r="H31" i="9"/>
  <c r="H35" i="9"/>
  <c r="D25" i="9"/>
  <c r="D26" i="9"/>
  <c r="D29" i="9"/>
  <c r="D30" i="9"/>
  <c r="D33" i="9"/>
  <c r="D34" i="9"/>
  <c r="D23" i="9"/>
  <c r="D18" i="9"/>
  <c r="D36" i="9" s="1"/>
  <c r="E18" i="9"/>
  <c r="E24" i="9" s="1"/>
  <c r="H18" i="9"/>
  <c r="H24" i="9" s="1"/>
  <c r="I18" i="9"/>
  <c r="I25" i="9" s="1"/>
  <c r="L18" i="9"/>
  <c r="L25" i="9" s="1"/>
  <c r="B18" i="9"/>
  <c r="B25" i="9" s="1"/>
  <c r="C17" i="9"/>
  <c r="D17" i="9"/>
  <c r="D27" i="9" s="1"/>
  <c r="E17" i="9"/>
  <c r="F17" i="9"/>
  <c r="F18" i="9" s="1"/>
  <c r="G17" i="9"/>
  <c r="H17" i="9"/>
  <c r="I17" i="9"/>
  <c r="I35" i="9" s="1"/>
  <c r="J17" i="9"/>
  <c r="J18" i="9" s="1"/>
  <c r="K17" i="9"/>
  <c r="K18" i="9" s="1"/>
  <c r="L17" i="9"/>
  <c r="B17" i="9"/>
  <c r="B35" i="9" s="1"/>
  <c r="C13" i="9"/>
  <c r="D13" i="9"/>
  <c r="D31" i="9" s="1"/>
  <c r="E13" i="9"/>
  <c r="F13" i="9"/>
  <c r="G13" i="9"/>
  <c r="H13" i="9"/>
  <c r="I13" i="9"/>
  <c r="J13" i="9"/>
  <c r="K13" i="9"/>
  <c r="L13" i="9"/>
  <c r="B13" i="9"/>
  <c r="AG24" i="8"/>
  <c r="AG25" i="8"/>
  <c r="AG26" i="8"/>
  <c r="AG27" i="8"/>
  <c r="AG28" i="8"/>
  <c r="AG29" i="8"/>
  <c r="AG30" i="8"/>
  <c r="AG31" i="8"/>
  <c r="AG32" i="8"/>
  <c r="AG33" i="8"/>
  <c r="AG34" i="8"/>
  <c r="AG35" i="8"/>
  <c r="AG36" i="8"/>
  <c r="AF24" i="8"/>
  <c r="AF25" i="8"/>
  <c r="AF26" i="8"/>
  <c r="AF27" i="8"/>
  <c r="AF28" i="8"/>
  <c r="AF29" i="8"/>
  <c r="AF30" i="8"/>
  <c r="AF31" i="8"/>
  <c r="AF32" i="8"/>
  <c r="AF33" i="8"/>
  <c r="AF34" i="8"/>
  <c r="AF35" i="8"/>
  <c r="AF36" i="8"/>
  <c r="AE24" i="8"/>
  <c r="AE25" i="8"/>
  <c r="AE26" i="8"/>
  <c r="AE27" i="8"/>
  <c r="AE28" i="8"/>
  <c r="AE29" i="8"/>
  <c r="AE30" i="8"/>
  <c r="AE31" i="8"/>
  <c r="AE32" i="8"/>
  <c r="AE33" i="8"/>
  <c r="AE34" i="8"/>
  <c r="AE35" i="8"/>
  <c r="AE36" i="8"/>
  <c r="AD24" i="8"/>
  <c r="AD25" i="8"/>
  <c r="AD26" i="8"/>
  <c r="AD27" i="8"/>
  <c r="AD28" i="8"/>
  <c r="AD29" i="8"/>
  <c r="AD30" i="8"/>
  <c r="AD31" i="8"/>
  <c r="AD32" i="8"/>
  <c r="AD33" i="8"/>
  <c r="AD34" i="8"/>
  <c r="AD35" i="8"/>
  <c r="AD36" i="8"/>
  <c r="AC24" i="8"/>
  <c r="AC25" i="8"/>
  <c r="AC26" i="8"/>
  <c r="AC27" i="8"/>
  <c r="AC28" i="8"/>
  <c r="AC29" i="8"/>
  <c r="AC30" i="8"/>
  <c r="AC31" i="8"/>
  <c r="AC32" i="8"/>
  <c r="AC33" i="8"/>
  <c r="AC34" i="8"/>
  <c r="AC35" i="8"/>
  <c r="AC36" i="8"/>
  <c r="AB24" i="8"/>
  <c r="AB25" i="8"/>
  <c r="AB26" i="8"/>
  <c r="AB27" i="8"/>
  <c r="AB28" i="8"/>
  <c r="AB29" i="8"/>
  <c r="AB30" i="8"/>
  <c r="AB31" i="8"/>
  <c r="AB32" i="8"/>
  <c r="AB33" i="8"/>
  <c r="AB34" i="8"/>
  <c r="AB35" i="8"/>
  <c r="AB36" i="8"/>
  <c r="AA24" i="8"/>
  <c r="AA25" i="8"/>
  <c r="AA26" i="8"/>
  <c r="AA27" i="8"/>
  <c r="AA28" i="8"/>
  <c r="AA29" i="8"/>
  <c r="AA30" i="8"/>
  <c r="AA31" i="8"/>
  <c r="AA32" i="8"/>
  <c r="AA33" i="8"/>
  <c r="AA34" i="8"/>
  <c r="AA35" i="8"/>
  <c r="AA36" i="8"/>
  <c r="Z24" i="8"/>
  <c r="Z25" i="8"/>
  <c r="Z26" i="8"/>
  <c r="Z27" i="8"/>
  <c r="Z28" i="8"/>
  <c r="Z29" i="8"/>
  <c r="Z30" i="8"/>
  <c r="Z31" i="8"/>
  <c r="Z32" i="8"/>
  <c r="Z33" i="8"/>
  <c r="Z34" i="8"/>
  <c r="Z35" i="8"/>
  <c r="Z36" i="8"/>
  <c r="Y24" i="8"/>
  <c r="Y25" i="8"/>
  <c r="Y26" i="8"/>
  <c r="Y27" i="8"/>
  <c r="Y28" i="8"/>
  <c r="Y29" i="8"/>
  <c r="Y30" i="8"/>
  <c r="Y31" i="8"/>
  <c r="Y32" i="8"/>
  <c r="Y33" i="8"/>
  <c r="Y34" i="8"/>
  <c r="Y35" i="8"/>
  <c r="Y36" i="8"/>
  <c r="X24" i="8"/>
  <c r="X25" i="8"/>
  <c r="X26" i="8"/>
  <c r="X27" i="8"/>
  <c r="X28" i="8"/>
  <c r="X29" i="8"/>
  <c r="X30" i="8"/>
  <c r="X31" i="8"/>
  <c r="X32" i="8"/>
  <c r="X33" i="8"/>
  <c r="X34" i="8"/>
  <c r="X35" i="8"/>
  <c r="X36" i="8"/>
  <c r="W24" i="8"/>
  <c r="W25" i="8"/>
  <c r="W26" i="8"/>
  <c r="W27" i="8"/>
  <c r="W28" i="8"/>
  <c r="W29" i="8"/>
  <c r="W30" i="8"/>
  <c r="W31" i="8"/>
  <c r="W32" i="8"/>
  <c r="W33" i="8"/>
  <c r="W34" i="8"/>
  <c r="W35" i="8"/>
  <c r="W36" i="8"/>
  <c r="V24" i="8"/>
  <c r="V25" i="8"/>
  <c r="V26" i="8"/>
  <c r="V27" i="8"/>
  <c r="V28" i="8"/>
  <c r="V29" i="8"/>
  <c r="V30" i="8"/>
  <c r="V31" i="8"/>
  <c r="V32" i="8"/>
  <c r="V33" i="8"/>
  <c r="V34" i="8"/>
  <c r="V35" i="8"/>
  <c r="V36" i="8"/>
  <c r="U24" i="8"/>
  <c r="U25" i="8"/>
  <c r="U26" i="8"/>
  <c r="U27" i="8"/>
  <c r="U28" i="8"/>
  <c r="U29" i="8"/>
  <c r="U30" i="8"/>
  <c r="U31" i="8"/>
  <c r="U32" i="8"/>
  <c r="U33" i="8"/>
  <c r="U34" i="8"/>
  <c r="U35" i="8"/>
  <c r="U36" i="8"/>
  <c r="T24" i="8"/>
  <c r="T25" i="8"/>
  <c r="T26" i="8"/>
  <c r="T27" i="8"/>
  <c r="T28" i="8"/>
  <c r="T29" i="8"/>
  <c r="T30" i="8"/>
  <c r="T31" i="8"/>
  <c r="T32" i="8"/>
  <c r="T33" i="8"/>
  <c r="T34" i="8"/>
  <c r="T35" i="8"/>
  <c r="T36" i="8"/>
  <c r="S24" i="8"/>
  <c r="S25" i="8"/>
  <c r="S26" i="8"/>
  <c r="S27" i="8"/>
  <c r="S28" i="8"/>
  <c r="S29" i="8"/>
  <c r="S30" i="8"/>
  <c r="S31" i="8"/>
  <c r="S32" i="8"/>
  <c r="S33" i="8"/>
  <c r="S34" i="8"/>
  <c r="S35" i="8"/>
  <c r="S36" i="8"/>
  <c r="AG23" i="8"/>
  <c r="AF23" i="8"/>
  <c r="AD23" i="8"/>
  <c r="AE23" i="8"/>
  <c r="AC23" i="8"/>
  <c r="AB23" i="8"/>
  <c r="AA23" i="8"/>
  <c r="Z23" i="8"/>
  <c r="Y23" i="8"/>
  <c r="X23" i="8"/>
  <c r="W23" i="8"/>
  <c r="V23" i="8"/>
  <c r="U23" i="8"/>
  <c r="T23" i="8"/>
  <c r="S23" i="8"/>
  <c r="R23" i="8"/>
  <c r="R24" i="8"/>
  <c r="R25" i="8"/>
  <c r="R26" i="8"/>
  <c r="R27" i="8"/>
  <c r="R28" i="8"/>
  <c r="R29" i="8"/>
  <c r="R30" i="8"/>
  <c r="R31" i="8"/>
  <c r="R32" i="8"/>
  <c r="R33" i="8"/>
  <c r="R34" i="8"/>
  <c r="R35" i="8"/>
  <c r="R36" i="8"/>
  <c r="Q24" i="8"/>
  <c r="Q25" i="8"/>
  <c r="Q26" i="8"/>
  <c r="Q27" i="8"/>
  <c r="Q28" i="8"/>
  <c r="Q29" i="8"/>
  <c r="Q30" i="8"/>
  <c r="Q31" i="8"/>
  <c r="Q32" i="8"/>
  <c r="Q33" i="8"/>
  <c r="Q34" i="8"/>
  <c r="Q35" i="8"/>
  <c r="Q36" i="8"/>
  <c r="Q23" i="8"/>
  <c r="P24" i="8"/>
  <c r="P25" i="8"/>
  <c r="P26" i="8"/>
  <c r="P27" i="8"/>
  <c r="P28" i="8"/>
  <c r="P29" i="8"/>
  <c r="P30" i="8"/>
  <c r="P31" i="8"/>
  <c r="P32" i="8"/>
  <c r="P33" i="8"/>
  <c r="P34" i="8"/>
  <c r="P35" i="8"/>
  <c r="P36" i="8"/>
  <c r="P23" i="8"/>
  <c r="O24" i="8"/>
  <c r="O25" i="8"/>
  <c r="O26" i="8"/>
  <c r="O27" i="8"/>
  <c r="O28" i="8"/>
  <c r="O29" i="8"/>
  <c r="O30" i="8"/>
  <c r="O31" i="8"/>
  <c r="O32" i="8"/>
  <c r="O33" i="8"/>
  <c r="O34" i="8"/>
  <c r="O35" i="8"/>
  <c r="O36" i="8"/>
  <c r="O23" i="8"/>
  <c r="N24" i="8"/>
  <c r="N25" i="8"/>
  <c r="N26" i="8"/>
  <c r="N27" i="8"/>
  <c r="N28" i="8"/>
  <c r="N29" i="8"/>
  <c r="N30" i="8"/>
  <c r="N31" i="8"/>
  <c r="N32" i="8"/>
  <c r="N33" i="8"/>
  <c r="N34" i="8"/>
  <c r="N35" i="8"/>
  <c r="N36" i="8"/>
  <c r="N23" i="8"/>
  <c r="M24" i="8"/>
  <c r="M25" i="8"/>
  <c r="M26" i="8"/>
  <c r="M27" i="8"/>
  <c r="M28" i="8"/>
  <c r="M29" i="8"/>
  <c r="M30" i="8"/>
  <c r="M31" i="8"/>
  <c r="M32" i="8"/>
  <c r="M33" i="8"/>
  <c r="M34" i="8"/>
  <c r="M35" i="8"/>
  <c r="M36" i="8"/>
  <c r="M23" i="8"/>
  <c r="L24" i="8"/>
  <c r="L25" i="8"/>
  <c r="L26" i="8"/>
  <c r="L27" i="8"/>
  <c r="L28" i="8"/>
  <c r="L29" i="8"/>
  <c r="L30" i="8"/>
  <c r="L31" i="8"/>
  <c r="L32" i="8"/>
  <c r="L33" i="8"/>
  <c r="L34" i="8"/>
  <c r="L35" i="8"/>
  <c r="L36" i="8"/>
  <c r="L23" i="8"/>
  <c r="K24" i="8"/>
  <c r="K25" i="8"/>
  <c r="K26" i="8"/>
  <c r="K27" i="8"/>
  <c r="K28" i="8"/>
  <c r="K29" i="8"/>
  <c r="K30" i="8"/>
  <c r="K31" i="8"/>
  <c r="K32" i="8"/>
  <c r="K33" i="8"/>
  <c r="K34" i="8"/>
  <c r="K35" i="8"/>
  <c r="K36" i="8"/>
  <c r="J24" i="8"/>
  <c r="J25" i="8"/>
  <c r="J26" i="8"/>
  <c r="J27" i="8"/>
  <c r="J28" i="8"/>
  <c r="J29" i="8"/>
  <c r="J30" i="8"/>
  <c r="J31" i="8"/>
  <c r="J32" i="8"/>
  <c r="J33" i="8"/>
  <c r="J34" i="8"/>
  <c r="J35" i="8"/>
  <c r="J36" i="8"/>
  <c r="I24" i="8"/>
  <c r="I25" i="8"/>
  <c r="I26" i="8"/>
  <c r="I27" i="8"/>
  <c r="I28" i="8"/>
  <c r="I29" i="8"/>
  <c r="I30" i="8"/>
  <c r="I31" i="8"/>
  <c r="I32" i="8"/>
  <c r="I33" i="8"/>
  <c r="I34" i="8"/>
  <c r="I35" i="8"/>
  <c r="I36" i="8"/>
  <c r="H24" i="8"/>
  <c r="H25" i="8"/>
  <c r="H26" i="8"/>
  <c r="H27" i="8"/>
  <c r="H28" i="8"/>
  <c r="H29" i="8"/>
  <c r="H30" i="8"/>
  <c r="H31" i="8"/>
  <c r="H32" i="8"/>
  <c r="H33" i="8"/>
  <c r="H34" i="8"/>
  <c r="H35" i="8"/>
  <c r="H36" i="8"/>
  <c r="G24" i="8"/>
  <c r="G25" i="8"/>
  <c r="G26" i="8"/>
  <c r="G27" i="8"/>
  <c r="G28" i="8"/>
  <c r="G29" i="8"/>
  <c r="G30" i="8"/>
  <c r="G31" i="8"/>
  <c r="G32" i="8"/>
  <c r="G33" i="8"/>
  <c r="G34" i="8"/>
  <c r="G35" i="8"/>
  <c r="G36" i="8"/>
  <c r="K23" i="8"/>
  <c r="J23" i="8"/>
  <c r="I23" i="8"/>
  <c r="H23" i="8"/>
  <c r="G23" i="8"/>
  <c r="F23" i="8"/>
  <c r="E23" i="8"/>
  <c r="F24" i="8"/>
  <c r="F25" i="8"/>
  <c r="F26" i="8"/>
  <c r="F27" i="8"/>
  <c r="F28" i="8"/>
  <c r="F29" i="8"/>
  <c r="F30" i="8"/>
  <c r="F31" i="8"/>
  <c r="F32" i="8"/>
  <c r="F33" i="8"/>
  <c r="F34" i="8"/>
  <c r="F35" i="8"/>
  <c r="F36" i="8"/>
  <c r="E24" i="8"/>
  <c r="E25" i="8"/>
  <c r="E26" i="8"/>
  <c r="E27" i="8"/>
  <c r="E28" i="8"/>
  <c r="E29" i="8"/>
  <c r="E30" i="8"/>
  <c r="E31" i="8"/>
  <c r="E32" i="8"/>
  <c r="E33" i="8"/>
  <c r="E34" i="8"/>
  <c r="E35" i="8"/>
  <c r="E36" i="8"/>
  <c r="D24" i="8"/>
  <c r="D25" i="8"/>
  <c r="D26" i="8"/>
  <c r="D27" i="8"/>
  <c r="D28" i="8"/>
  <c r="D29" i="8"/>
  <c r="D30" i="8"/>
  <c r="D31" i="8"/>
  <c r="D32" i="8"/>
  <c r="D33" i="8"/>
  <c r="D34" i="8"/>
  <c r="D35" i="8"/>
  <c r="D36" i="8"/>
  <c r="C24" i="8"/>
  <c r="C25" i="8"/>
  <c r="C26" i="8"/>
  <c r="C27" i="8"/>
  <c r="C28" i="8"/>
  <c r="C29" i="8"/>
  <c r="C30" i="8"/>
  <c r="C31" i="8"/>
  <c r="C32" i="8"/>
  <c r="C33" i="8"/>
  <c r="C34" i="8"/>
  <c r="C35" i="8"/>
  <c r="C36" i="8"/>
  <c r="D23" i="8"/>
  <c r="C23" i="8"/>
  <c r="B24" i="8"/>
  <c r="B25" i="8"/>
  <c r="B26" i="8"/>
  <c r="B27" i="8"/>
  <c r="B28" i="8"/>
  <c r="B29" i="8"/>
  <c r="B30" i="8"/>
  <c r="B31" i="8"/>
  <c r="B32" i="8"/>
  <c r="B33" i="8"/>
  <c r="B34" i="8"/>
  <c r="B35" i="8"/>
  <c r="B36" i="8"/>
  <c r="B23" i="8"/>
  <c r="C17" i="8"/>
  <c r="D17" i="8"/>
  <c r="E17" i="8"/>
  <c r="F17" i="8"/>
  <c r="G17" i="8"/>
  <c r="H17" i="8"/>
  <c r="I17" i="8"/>
  <c r="J17" i="8"/>
  <c r="K17" i="8"/>
  <c r="L17" i="8"/>
  <c r="M17" i="8"/>
  <c r="N17" i="8"/>
  <c r="O17" i="8"/>
  <c r="P17" i="8"/>
  <c r="Q17" i="8"/>
  <c r="R17" i="8"/>
  <c r="S17" i="8"/>
  <c r="T17" i="8"/>
  <c r="U17" i="8"/>
  <c r="V17" i="8"/>
  <c r="W17" i="8"/>
  <c r="X17" i="8"/>
  <c r="Y17" i="8"/>
  <c r="Z17" i="8"/>
  <c r="AA17" i="8"/>
  <c r="AB17" i="8"/>
  <c r="AC17" i="8"/>
  <c r="AD17" i="8"/>
  <c r="AE17" i="8"/>
  <c r="AF17" i="8"/>
  <c r="AG17" i="8"/>
  <c r="B17" i="8"/>
  <c r="C13" i="8"/>
  <c r="D13" i="8"/>
  <c r="E13" i="8"/>
  <c r="F13" i="8"/>
  <c r="G13" i="8"/>
  <c r="H13" i="8"/>
  <c r="I13" i="8"/>
  <c r="J13" i="8"/>
  <c r="K13" i="8"/>
  <c r="L13" i="8"/>
  <c r="M13" i="8"/>
  <c r="N13" i="8"/>
  <c r="O13" i="8"/>
  <c r="P13" i="8"/>
  <c r="Q13" i="8"/>
  <c r="R13" i="8"/>
  <c r="S13" i="8"/>
  <c r="T13" i="8"/>
  <c r="U13" i="8"/>
  <c r="V13" i="8"/>
  <c r="W13" i="8"/>
  <c r="X13" i="8"/>
  <c r="Y13" i="8"/>
  <c r="Z13" i="8"/>
  <c r="AA13" i="8"/>
  <c r="AB13" i="8"/>
  <c r="AC13" i="8"/>
  <c r="AD13" i="8"/>
  <c r="AE13" i="8"/>
  <c r="AF13" i="8"/>
  <c r="AG13" i="8"/>
  <c r="B13" i="8"/>
  <c r="D14" i="13" l="1"/>
  <c r="B18" i="10"/>
  <c r="J18" i="10"/>
  <c r="F18" i="10"/>
  <c r="M18" i="10"/>
  <c r="I18" i="10"/>
  <c r="E18" i="10"/>
  <c r="L18" i="10"/>
  <c r="H18" i="10"/>
  <c r="D18" i="10"/>
  <c r="K18" i="10"/>
  <c r="G18" i="10"/>
  <c r="C18" i="10"/>
  <c r="K24" i="9"/>
  <c r="K28" i="9"/>
  <c r="K32" i="9"/>
  <c r="K36" i="9"/>
  <c r="K25" i="9"/>
  <c r="K29" i="9"/>
  <c r="K33" i="9"/>
  <c r="K23" i="9"/>
  <c r="K26" i="9"/>
  <c r="K30" i="9"/>
  <c r="K34" i="9"/>
  <c r="K27" i="9"/>
  <c r="K35" i="9"/>
  <c r="K31" i="9"/>
  <c r="G31" i="9"/>
  <c r="J26" i="9"/>
  <c r="J30" i="9"/>
  <c r="J34" i="9"/>
  <c r="J25" i="9"/>
  <c r="J23" i="9"/>
  <c r="J27" i="9"/>
  <c r="J29" i="9"/>
  <c r="J24" i="9"/>
  <c r="J28" i="9"/>
  <c r="J32" i="9"/>
  <c r="J36" i="9"/>
  <c r="J33" i="9"/>
  <c r="J31" i="9"/>
  <c r="F31" i="9"/>
  <c r="C31" i="9"/>
  <c r="F25" i="9"/>
  <c r="F29" i="9"/>
  <c r="F33" i="9"/>
  <c r="F32" i="9"/>
  <c r="F26" i="9"/>
  <c r="F30" i="9"/>
  <c r="F34" i="9"/>
  <c r="F23" i="9"/>
  <c r="F28" i="9"/>
  <c r="F27" i="9"/>
  <c r="F24" i="9"/>
  <c r="F36" i="9"/>
  <c r="B32" i="9"/>
  <c r="E35" i="9"/>
  <c r="I36" i="9"/>
  <c r="I24" i="9"/>
  <c r="E23" i="9"/>
  <c r="B31" i="9"/>
  <c r="B27" i="9"/>
  <c r="E34" i="9"/>
  <c r="E30" i="9"/>
  <c r="E26" i="9"/>
  <c r="F35" i="9"/>
  <c r="L23" i="9"/>
  <c r="H34" i="9"/>
  <c r="H30" i="9"/>
  <c r="H26" i="9"/>
  <c r="I31" i="9"/>
  <c r="I27" i="9"/>
  <c r="L35" i="9"/>
  <c r="L31" i="9"/>
  <c r="L27" i="9"/>
  <c r="B36" i="9"/>
  <c r="B24" i="9"/>
  <c r="E27" i="9"/>
  <c r="I32" i="9"/>
  <c r="G18" i="9"/>
  <c r="G35" i="9" s="1"/>
  <c r="C18" i="9"/>
  <c r="C35" i="9" s="1"/>
  <c r="B34" i="9"/>
  <c r="B30" i="9"/>
  <c r="B26" i="9"/>
  <c r="D32" i="9"/>
  <c r="D28" i="9"/>
  <c r="D24" i="9"/>
  <c r="E33" i="9"/>
  <c r="E29" i="9"/>
  <c r="E25" i="9"/>
  <c r="H23" i="9"/>
  <c r="H33" i="9"/>
  <c r="H29" i="9"/>
  <c r="H25" i="9"/>
  <c r="I34" i="9"/>
  <c r="I30" i="9"/>
  <c r="I26" i="9"/>
  <c r="J35" i="9"/>
  <c r="L34" i="9"/>
  <c r="L30" i="9"/>
  <c r="L26" i="9"/>
  <c r="B28" i="9"/>
  <c r="E31" i="9"/>
  <c r="I28" i="9"/>
  <c r="B23" i="9"/>
  <c r="B33" i="9"/>
  <c r="B29" i="9"/>
  <c r="D35" i="9"/>
  <c r="E36" i="9"/>
  <c r="E32" i="9"/>
  <c r="E28" i="9"/>
  <c r="I23" i="9"/>
  <c r="H36" i="9"/>
  <c r="H32" i="9"/>
  <c r="H28" i="9"/>
  <c r="I33" i="9"/>
  <c r="I29" i="9"/>
  <c r="L33" i="9"/>
  <c r="L29" i="9"/>
  <c r="Y18" i="8"/>
  <c r="AA18" i="8"/>
  <c r="O18" i="8"/>
  <c r="AG18" i="8"/>
  <c r="AC18" i="8"/>
  <c r="U18" i="8"/>
  <c r="Q18" i="8"/>
  <c r="M18" i="8"/>
  <c r="I18" i="8"/>
  <c r="E18" i="8"/>
  <c r="AF18" i="8"/>
  <c r="AB18" i="8"/>
  <c r="X18" i="8"/>
  <c r="T18" i="8"/>
  <c r="P18" i="8"/>
  <c r="L18" i="8"/>
  <c r="H18" i="8"/>
  <c r="D18" i="8"/>
  <c r="AE18" i="8"/>
  <c r="W18" i="8"/>
  <c r="K18" i="8"/>
  <c r="G18" i="8"/>
  <c r="C18" i="8"/>
  <c r="S18" i="8"/>
  <c r="B18" i="8"/>
  <c r="AD18" i="8"/>
  <c r="Z18" i="8"/>
  <c r="V18" i="8"/>
  <c r="R18" i="8"/>
  <c r="N18" i="8"/>
  <c r="J18" i="8"/>
  <c r="F18" i="8"/>
  <c r="F23" i="7"/>
  <c r="B23" i="7"/>
  <c r="E34" i="7"/>
  <c r="E30" i="7"/>
  <c r="E26" i="7"/>
  <c r="C17" i="7"/>
  <c r="C35" i="7" s="1"/>
  <c r="D17" i="7"/>
  <c r="D18" i="7" s="1"/>
  <c r="D34" i="7" s="1"/>
  <c r="E17" i="7"/>
  <c r="E35" i="7" s="1"/>
  <c r="F17" i="7"/>
  <c r="B17" i="7"/>
  <c r="C13" i="7"/>
  <c r="C18" i="7" s="1"/>
  <c r="C27" i="7" s="1"/>
  <c r="D13" i="7"/>
  <c r="E13" i="7"/>
  <c r="E18" i="7" s="1"/>
  <c r="E33" i="7" s="1"/>
  <c r="F13" i="7"/>
  <c r="B13" i="7"/>
  <c r="B18" i="7" s="1"/>
  <c r="B36" i="7" s="1"/>
  <c r="O24" i="6"/>
  <c r="O25" i="6"/>
  <c r="O26" i="6"/>
  <c r="O27" i="6"/>
  <c r="O28" i="6"/>
  <c r="O29" i="6"/>
  <c r="O30" i="6"/>
  <c r="O31" i="6"/>
  <c r="O32" i="6"/>
  <c r="O33" i="6"/>
  <c r="O34" i="6"/>
  <c r="O35" i="6"/>
  <c r="O36" i="6"/>
  <c r="N24" i="6"/>
  <c r="N25" i="6"/>
  <c r="N26" i="6"/>
  <c r="N27" i="6"/>
  <c r="N28" i="6"/>
  <c r="N29" i="6"/>
  <c r="N30" i="6"/>
  <c r="N31" i="6"/>
  <c r="N32" i="6"/>
  <c r="N33" i="6"/>
  <c r="N34" i="6"/>
  <c r="N35" i="6"/>
  <c r="N36" i="6"/>
  <c r="M24" i="6"/>
  <c r="M25" i="6"/>
  <c r="M26" i="6"/>
  <c r="M27" i="6"/>
  <c r="M28" i="6"/>
  <c r="M29" i="6"/>
  <c r="M30" i="6"/>
  <c r="M31" i="6"/>
  <c r="M32" i="6"/>
  <c r="M33" i="6"/>
  <c r="M34" i="6"/>
  <c r="M35" i="6"/>
  <c r="M36" i="6"/>
  <c r="L24" i="6"/>
  <c r="L25" i="6"/>
  <c r="L26" i="6"/>
  <c r="L27" i="6"/>
  <c r="L28" i="6"/>
  <c r="L29" i="6"/>
  <c r="L30" i="6"/>
  <c r="L31" i="6"/>
  <c r="L32" i="6"/>
  <c r="L33" i="6"/>
  <c r="L34" i="6"/>
  <c r="L35" i="6"/>
  <c r="L36" i="6"/>
  <c r="K24" i="6"/>
  <c r="K25" i="6"/>
  <c r="K26" i="6"/>
  <c r="K27" i="6"/>
  <c r="K28" i="6"/>
  <c r="K29" i="6"/>
  <c r="K30" i="6"/>
  <c r="K31" i="6"/>
  <c r="K32" i="6"/>
  <c r="K33" i="6"/>
  <c r="K34" i="6"/>
  <c r="K35" i="6"/>
  <c r="K36" i="6"/>
  <c r="O23" i="6"/>
  <c r="N23" i="6"/>
  <c r="M23" i="6"/>
  <c r="L23" i="6"/>
  <c r="K23" i="6"/>
  <c r="B23" i="6"/>
  <c r="W24" i="5"/>
  <c r="W25" i="5"/>
  <c r="W26" i="5"/>
  <c r="W27" i="5"/>
  <c r="W28" i="5"/>
  <c r="W29" i="5"/>
  <c r="W30" i="5"/>
  <c r="W31" i="5"/>
  <c r="W32" i="5"/>
  <c r="W33" i="5"/>
  <c r="W34" i="5"/>
  <c r="W35" i="5"/>
  <c r="W36" i="5"/>
  <c r="V24" i="5"/>
  <c r="V25" i="5"/>
  <c r="V26" i="5"/>
  <c r="V27" i="5"/>
  <c r="V28" i="5"/>
  <c r="V29" i="5"/>
  <c r="V30" i="5"/>
  <c r="V31" i="5"/>
  <c r="V32" i="5"/>
  <c r="V33" i="5"/>
  <c r="V34" i="5"/>
  <c r="V35" i="5"/>
  <c r="V36" i="5"/>
  <c r="U24" i="5"/>
  <c r="U25" i="5"/>
  <c r="U26" i="5"/>
  <c r="U27" i="5"/>
  <c r="U28" i="5"/>
  <c r="U29" i="5"/>
  <c r="U30" i="5"/>
  <c r="U31" i="5"/>
  <c r="U32" i="5"/>
  <c r="U33" i="5"/>
  <c r="U34" i="5"/>
  <c r="U35" i="5"/>
  <c r="U36" i="5"/>
  <c r="T24" i="5"/>
  <c r="T25" i="5"/>
  <c r="T26" i="5"/>
  <c r="T27" i="5"/>
  <c r="T28" i="5"/>
  <c r="T29" i="5"/>
  <c r="T30" i="5"/>
  <c r="T31" i="5"/>
  <c r="T32" i="5"/>
  <c r="T33" i="5"/>
  <c r="T34" i="5"/>
  <c r="T35" i="5"/>
  <c r="T36" i="5"/>
  <c r="S24" i="5"/>
  <c r="S25" i="5"/>
  <c r="S26" i="5"/>
  <c r="S27" i="5"/>
  <c r="S28" i="5"/>
  <c r="S29" i="5"/>
  <c r="S30" i="5"/>
  <c r="S31" i="5"/>
  <c r="S32" i="5"/>
  <c r="S33" i="5"/>
  <c r="S34" i="5"/>
  <c r="S35" i="5"/>
  <c r="S36" i="5"/>
  <c r="R24" i="5"/>
  <c r="R25" i="5"/>
  <c r="R26" i="5"/>
  <c r="R27" i="5"/>
  <c r="R28" i="5"/>
  <c r="R29" i="5"/>
  <c r="R30" i="5"/>
  <c r="R31" i="5"/>
  <c r="R32" i="5"/>
  <c r="R33" i="5"/>
  <c r="R34" i="5"/>
  <c r="R35" i="5"/>
  <c r="R36" i="5"/>
  <c r="Q24" i="5"/>
  <c r="Q25" i="5"/>
  <c r="Q26" i="5"/>
  <c r="Q27" i="5"/>
  <c r="Q28" i="5"/>
  <c r="Q29" i="5"/>
  <c r="Q30" i="5"/>
  <c r="Q31" i="5"/>
  <c r="Q32" i="5"/>
  <c r="Q33" i="5"/>
  <c r="Q34" i="5"/>
  <c r="Q35" i="5"/>
  <c r="Q36" i="5"/>
  <c r="P24" i="5"/>
  <c r="P25" i="5"/>
  <c r="P26" i="5"/>
  <c r="P27" i="5"/>
  <c r="P28" i="5"/>
  <c r="P29" i="5"/>
  <c r="P30" i="5"/>
  <c r="P31" i="5"/>
  <c r="P32" i="5"/>
  <c r="P33" i="5"/>
  <c r="P34" i="5"/>
  <c r="P35" i="5"/>
  <c r="P36" i="5"/>
  <c r="O24" i="5"/>
  <c r="O25" i="5"/>
  <c r="O26" i="5"/>
  <c r="O27" i="5"/>
  <c r="O28" i="5"/>
  <c r="O29" i="5"/>
  <c r="O30" i="5"/>
  <c r="O31" i="5"/>
  <c r="O32" i="5"/>
  <c r="O33" i="5"/>
  <c r="O34" i="5"/>
  <c r="O35" i="5"/>
  <c r="O36" i="5"/>
  <c r="N24" i="5"/>
  <c r="N25" i="5"/>
  <c r="N26" i="5"/>
  <c r="N27" i="5"/>
  <c r="N28" i="5"/>
  <c r="N29" i="5"/>
  <c r="N30" i="5"/>
  <c r="N31" i="5"/>
  <c r="N32" i="5"/>
  <c r="N33" i="5"/>
  <c r="N34" i="5"/>
  <c r="N35" i="5"/>
  <c r="N36" i="5"/>
  <c r="N23" i="5"/>
  <c r="W23" i="5"/>
  <c r="V23" i="5"/>
  <c r="U23" i="5"/>
  <c r="T23" i="5"/>
  <c r="S23" i="5"/>
  <c r="R23" i="5"/>
  <c r="Q23" i="5"/>
  <c r="P23" i="5"/>
  <c r="O23" i="5"/>
  <c r="M23" i="5"/>
  <c r="M24" i="5"/>
  <c r="M25" i="5"/>
  <c r="M26" i="5"/>
  <c r="M27" i="5"/>
  <c r="M28" i="5"/>
  <c r="M29" i="5"/>
  <c r="M30" i="5"/>
  <c r="M31" i="5"/>
  <c r="M32" i="5"/>
  <c r="M33" i="5"/>
  <c r="M34" i="5"/>
  <c r="M35" i="5"/>
  <c r="M36" i="5"/>
  <c r="V18" i="5"/>
  <c r="R18" i="5"/>
  <c r="N18" i="5"/>
  <c r="W17" i="5"/>
  <c r="W18" i="5" s="1"/>
  <c r="V17" i="5"/>
  <c r="U17" i="5"/>
  <c r="U18" i="5" s="1"/>
  <c r="T17" i="5"/>
  <c r="S17" i="5"/>
  <c r="S18" i="5" s="1"/>
  <c r="R17" i="5"/>
  <c r="Q17" i="5"/>
  <c r="Q18" i="5" s="1"/>
  <c r="P17" i="5"/>
  <c r="O17" i="5"/>
  <c r="O18" i="5" s="1"/>
  <c r="N17" i="5"/>
  <c r="M17" i="5"/>
  <c r="M18" i="5" s="1"/>
  <c r="W13" i="5"/>
  <c r="V13" i="5"/>
  <c r="U13" i="5"/>
  <c r="T13" i="5"/>
  <c r="T18" i="5" s="1"/>
  <c r="S13" i="5"/>
  <c r="R13" i="5"/>
  <c r="Q13" i="5"/>
  <c r="P13" i="5"/>
  <c r="P18" i="5" s="1"/>
  <c r="O13" i="5"/>
  <c r="N13" i="5"/>
  <c r="M13" i="5"/>
  <c r="O17" i="6"/>
  <c r="N17" i="6"/>
  <c r="M17" i="6"/>
  <c r="L17" i="6"/>
  <c r="K17" i="6"/>
  <c r="O13" i="6"/>
  <c r="N13" i="6"/>
  <c r="M13" i="6"/>
  <c r="L13" i="6"/>
  <c r="K13" i="6"/>
  <c r="B13" i="6"/>
  <c r="B17" i="6"/>
  <c r="C17" i="6"/>
  <c r="D17" i="6"/>
  <c r="E17" i="6"/>
  <c r="F17" i="6"/>
  <c r="G17" i="6"/>
  <c r="H17" i="6"/>
  <c r="C13" i="6"/>
  <c r="D13" i="6"/>
  <c r="E13" i="6"/>
  <c r="F13" i="6"/>
  <c r="G13" i="6"/>
  <c r="H13" i="6"/>
  <c r="C26" i="9" l="1"/>
  <c r="C30" i="9"/>
  <c r="C34" i="9"/>
  <c r="C23" i="9"/>
  <c r="C29" i="9"/>
  <c r="C27" i="9"/>
  <c r="C25" i="9"/>
  <c r="C24" i="9"/>
  <c r="C28" i="9"/>
  <c r="C32" i="9"/>
  <c r="C36" i="9"/>
  <c r="C33" i="9"/>
  <c r="G27" i="9"/>
  <c r="G34" i="9"/>
  <c r="G24" i="9"/>
  <c r="G28" i="9"/>
  <c r="G32" i="9"/>
  <c r="G36" i="9"/>
  <c r="G26" i="9"/>
  <c r="G25" i="9"/>
  <c r="G29" i="9"/>
  <c r="G33" i="9"/>
  <c r="G23" i="9"/>
  <c r="G30" i="9"/>
  <c r="B25" i="7"/>
  <c r="D27" i="7"/>
  <c r="C28" i="7"/>
  <c r="D31" i="7"/>
  <c r="C32" i="7"/>
  <c r="B33" i="7"/>
  <c r="D35" i="7"/>
  <c r="C36" i="7"/>
  <c r="E23" i="7"/>
  <c r="D24" i="7"/>
  <c r="C25" i="7"/>
  <c r="B26" i="7"/>
  <c r="E27" i="7"/>
  <c r="D28" i="7"/>
  <c r="C29" i="7"/>
  <c r="B30" i="7"/>
  <c r="E31" i="7"/>
  <c r="D32" i="7"/>
  <c r="C33" i="7"/>
  <c r="B34" i="7"/>
  <c r="D36" i="7"/>
  <c r="D23" i="7"/>
  <c r="B29" i="7"/>
  <c r="E24" i="7"/>
  <c r="D25" i="7"/>
  <c r="C26" i="7"/>
  <c r="B27" i="7"/>
  <c r="E28" i="7"/>
  <c r="D29" i="7"/>
  <c r="C30" i="7"/>
  <c r="B31" i="7"/>
  <c r="E32" i="7"/>
  <c r="D33" i="7"/>
  <c r="C34" i="7"/>
  <c r="B35" i="7"/>
  <c r="E36" i="7"/>
  <c r="C24" i="7"/>
  <c r="C23" i="7"/>
  <c r="B24" i="7"/>
  <c r="E25" i="7"/>
  <c r="D26" i="7"/>
  <c r="B28" i="7"/>
  <c r="E29" i="7"/>
  <c r="D30" i="7"/>
  <c r="C31" i="7"/>
  <c r="B32" i="7"/>
  <c r="F18" i="7"/>
  <c r="B18" i="6"/>
  <c r="B24" i="6" s="1"/>
  <c r="E18" i="6"/>
  <c r="E24" i="6" s="1"/>
  <c r="H18" i="6"/>
  <c r="H25" i="6" s="1"/>
  <c r="D18" i="6"/>
  <c r="D24" i="6" s="1"/>
  <c r="F18" i="6"/>
  <c r="F31" i="6" s="1"/>
  <c r="M18" i="6"/>
  <c r="B35" i="6"/>
  <c r="B26" i="6"/>
  <c r="N18" i="6"/>
  <c r="K18" i="6"/>
  <c r="O18" i="6"/>
  <c r="L18" i="6"/>
  <c r="B25" i="6"/>
  <c r="F24" i="6"/>
  <c r="H23" i="6"/>
  <c r="H27" i="6"/>
  <c r="F27" i="6"/>
  <c r="E33" i="6"/>
  <c r="G18" i="6"/>
  <c r="C18" i="6"/>
  <c r="F36" i="7" l="1"/>
  <c r="F32" i="7"/>
  <c r="F28" i="7"/>
  <c r="F24" i="7"/>
  <c r="F31" i="7"/>
  <c r="F27" i="7"/>
  <c r="F34" i="7"/>
  <c r="F30" i="7"/>
  <c r="F26" i="7"/>
  <c r="F33" i="7"/>
  <c r="F29" i="7"/>
  <c r="F25" i="7"/>
  <c r="F35" i="7"/>
  <c r="B34" i="6"/>
  <c r="B32" i="6"/>
  <c r="B33" i="6"/>
  <c r="B30" i="6"/>
  <c r="B28" i="6"/>
  <c r="B29" i="6"/>
  <c r="F23" i="6"/>
  <c r="B36" i="6"/>
  <c r="B27" i="6"/>
  <c r="B31" i="6"/>
  <c r="E36" i="6"/>
  <c r="E34" i="6"/>
  <c r="H28" i="6"/>
  <c r="E31" i="6"/>
  <c r="D28" i="6"/>
  <c r="E27" i="6"/>
  <c r="D27" i="6"/>
  <c r="D35" i="6"/>
  <c r="H32" i="6"/>
  <c r="D34" i="6"/>
  <c r="D31" i="6"/>
  <c r="H24" i="6"/>
  <c r="D23" i="6"/>
  <c r="D25" i="6"/>
  <c r="D30" i="6"/>
  <c r="H35" i="6"/>
  <c r="H34" i="6"/>
  <c r="H33" i="6"/>
  <c r="H36" i="6"/>
  <c r="E23" i="6"/>
  <c r="E30" i="6"/>
  <c r="E29" i="6"/>
  <c r="H30" i="6"/>
  <c r="H29" i="6"/>
  <c r="E28" i="6"/>
  <c r="E32" i="6"/>
  <c r="E26" i="6"/>
  <c r="E25" i="6"/>
  <c r="H31" i="6"/>
  <c r="H26" i="6"/>
  <c r="E35" i="6"/>
  <c r="F34" i="6"/>
  <c r="F33" i="6"/>
  <c r="F36" i="6"/>
  <c r="F35" i="6"/>
  <c r="D32" i="6"/>
  <c r="D26" i="6"/>
  <c r="F26" i="6"/>
  <c r="F29" i="6"/>
  <c r="F32" i="6"/>
  <c r="D29" i="6"/>
  <c r="D33" i="6"/>
  <c r="D36" i="6"/>
  <c r="F30" i="6"/>
  <c r="F25" i="6"/>
  <c r="F28" i="6"/>
  <c r="C31" i="6"/>
  <c r="G35" i="6"/>
  <c r="C27" i="6"/>
  <c r="C23" i="6"/>
  <c r="C29" i="6"/>
  <c r="C24" i="6"/>
  <c r="C28" i="6"/>
  <c r="C32" i="6"/>
  <c r="C36" i="6"/>
  <c r="C25" i="6"/>
  <c r="C33" i="6"/>
  <c r="C30" i="6"/>
  <c r="C34" i="6"/>
  <c r="C26" i="6"/>
  <c r="G27" i="6"/>
  <c r="G23" i="6"/>
  <c r="G24" i="6"/>
  <c r="G28" i="6"/>
  <c r="G32" i="6"/>
  <c r="G36" i="6"/>
  <c r="G25" i="6"/>
  <c r="G33" i="6"/>
  <c r="G26" i="6"/>
  <c r="G34" i="6"/>
  <c r="G29" i="6"/>
  <c r="G30" i="6"/>
  <c r="C35" i="6"/>
  <c r="G31" i="6"/>
  <c r="C17" i="5" l="1"/>
  <c r="D17" i="5"/>
  <c r="E17" i="5"/>
  <c r="F17" i="5"/>
  <c r="G17" i="5"/>
  <c r="H17" i="5"/>
  <c r="I17" i="5"/>
  <c r="J17" i="5"/>
  <c r="B17" i="5"/>
  <c r="C13" i="5"/>
  <c r="D13" i="5"/>
  <c r="E13" i="5"/>
  <c r="F13" i="5"/>
  <c r="G13" i="5"/>
  <c r="H13" i="5"/>
  <c r="I13" i="5"/>
  <c r="J13" i="5"/>
  <c r="B13" i="5"/>
  <c r="D18" i="5" l="1"/>
  <c r="D35" i="5" s="1"/>
  <c r="G18" i="5"/>
  <c r="G31" i="5" s="1"/>
  <c r="J18" i="5"/>
  <c r="F18" i="5"/>
  <c r="B18" i="5"/>
  <c r="B35" i="5" s="1"/>
  <c r="H18" i="5"/>
  <c r="H35" i="5" s="1"/>
  <c r="C18" i="5"/>
  <c r="E18" i="5"/>
  <c r="E31" i="5" s="1"/>
  <c r="I18" i="5"/>
  <c r="I35" i="5" s="1"/>
  <c r="G35" i="5" l="1"/>
  <c r="D31" i="5"/>
  <c r="F24" i="5"/>
  <c r="F28" i="5"/>
  <c r="F32" i="5"/>
  <c r="F36" i="5"/>
  <c r="F25" i="5"/>
  <c r="F29" i="5"/>
  <c r="F33" i="5"/>
  <c r="F26" i="5"/>
  <c r="F30" i="5"/>
  <c r="F34" i="5"/>
  <c r="F27" i="5"/>
  <c r="F23" i="5"/>
  <c r="C25" i="5"/>
  <c r="C29" i="5"/>
  <c r="C33" i="5"/>
  <c r="C36" i="5"/>
  <c r="C26" i="5"/>
  <c r="C30" i="5"/>
  <c r="C34" i="5"/>
  <c r="C28" i="5"/>
  <c r="C23" i="5"/>
  <c r="C27" i="5"/>
  <c r="C24" i="5"/>
  <c r="C32" i="5"/>
  <c r="J24" i="5"/>
  <c r="J28" i="5"/>
  <c r="J32" i="5"/>
  <c r="J36" i="5"/>
  <c r="J23" i="5"/>
  <c r="J25" i="5"/>
  <c r="J29" i="5"/>
  <c r="J33" i="5"/>
  <c r="J26" i="5"/>
  <c r="J30" i="5"/>
  <c r="J34" i="5"/>
  <c r="J27" i="5"/>
  <c r="J35" i="5"/>
  <c r="H26" i="5"/>
  <c r="H30" i="5"/>
  <c r="H34" i="5"/>
  <c r="H27" i="5"/>
  <c r="H24" i="5"/>
  <c r="H28" i="5"/>
  <c r="H32" i="5"/>
  <c r="H36" i="5"/>
  <c r="H23" i="5"/>
  <c r="H25" i="5"/>
  <c r="H29" i="5"/>
  <c r="H33" i="5"/>
  <c r="G25" i="5"/>
  <c r="G29" i="5"/>
  <c r="G33" i="5"/>
  <c r="G23" i="5"/>
  <c r="G26" i="5"/>
  <c r="G30" i="5"/>
  <c r="G34" i="5"/>
  <c r="G27" i="5"/>
  <c r="G24" i="5"/>
  <c r="G28" i="5"/>
  <c r="G32" i="5"/>
  <c r="G36" i="5"/>
  <c r="C31" i="5"/>
  <c r="I27" i="5"/>
  <c r="I24" i="5"/>
  <c r="I28" i="5"/>
  <c r="I32" i="5"/>
  <c r="I36" i="5"/>
  <c r="I23" i="5"/>
  <c r="I25" i="5"/>
  <c r="I29" i="5"/>
  <c r="I33" i="5"/>
  <c r="I26" i="5"/>
  <c r="I30" i="5"/>
  <c r="I34" i="5"/>
  <c r="B23" i="5"/>
  <c r="B27" i="5"/>
  <c r="B32" i="5"/>
  <c r="B26" i="5"/>
  <c r="B24" i="5"/>
  <c r="B28" i="5"/>
  <c r="B36" i="5"/>
  <c r="B34" i="5"/>
  <c r="B25" i="5"/>
  <c r="B29" i="5"/>
  <c r="B33" i="5"/>
  <c r="B30" i="5"/>
  <c r="D26" i="5"/>
  <c r="D30" i="5"/>
  <c r="D34" i="5"/>
  <c r="D33" i="5"/>
  <c r="D27" i="5"/>
  <c r="D24" i="5"/>
  <c r="D28" i="5"/>
  <c r="D32" i="5"/>
  <c r="D36" i="5"/>
  <c r="D23" i="5"/>
  <c r="D25" i="5"/>
  <c r="D29" i="5"/>
  <c r="J31" i="5"/>
  <c r="B31" i="5"/>
  <c r="H31" i="5"/>
  <c r="I31" i="5"/>
  <c r="E27" i="5"/>
  <c r="E24" i="5"/>
  <c r="E28" i="5"/>
  <c r="E32" i="5"/>
  <c r="E36" i="5"/>
  <c r="E23" i="5"/>
  <c r="E25" i="5"/>
  <c r="E29" i="5"/>
  <c r="E33" i="5"/>
  <c r="E26" i="5"/>
  <c r="E30" i="5"/>
  <c r="E34" i="5"/>
  <c r="C35" i="5"/>
  <c r="E35" i="5"/>
  <c r="F35" i="5"/>
  <c r="F31" i="5"/>
</calcChain>
</file>

<file path=xl/sharedStrings.xml><?xml version="1.0" encoding="utf-8"?>
<sst xmlns="http://schemas.openxmlformats.org/spreadsheetml/2006/main" count="1556" uniqueCount="510">
  <si>
    <t>SIGLA</t>
  </si>
  <si>
    <t>Razon Social</t>
  </si>
  <si>
    <t>DESIGNADOR</t>
  </si>
  <si>
    <t>COSTOS TOTALES</t>
  </si>
  <si>
    <t>Numero Horas</t>
  </si>
  <si>
    <t>Numero Aeronaves</t>
  </si>
  <si>
    <t>TE</t>
  </si>
  <si>
    <t>C206</t>
  </si>
  <si>
    <t>0BE</t>
  </si>
  <si>
    <t>AERO AGROPECUARIA DEL NORTE S.A.S. AEROPENORT S.A.S.</t>
  </si>
  <si>
    <t>AG</t>
  </si>
  <si>
    <t>PA36</t>
  </si>
  <si>
    <t>PA34</t>
  </si>
  <si>
    <t>PA25</t>
  </si>
  <si>
    <t>C188</t>
  </si>
  <si>
    <t>0BM</t>
  </si>
  <si>
    <t>AERO SANIDAD AGRICOLA S.A.S - ASA S.A.S.</t>
  </si>
  <si>
    <t>0BR</t>
  </si>
  <si>
    <t>COMPAÑIA AEROFUMIGACIONES CALIMA S.A.S. CALIMA S.A.S.</t>
  </si>
  <si>
    <t>SS2T</t>
  </si>
  <si>
    <t>PA18</t>
  </si>
  <si>
    <t>0BS</t>
  </si>
  <si>
    <t>COMPAÑÍA ESPECIALIZADA EN TRABAJOS AEROAGRÍCOLAS S.A.S.</t>
  </si>
  <si>
    <t>C208</t>
  </si>
  <si>
    <t>0BT</t>
  </si>
  <si>
    <t>COMPAÑÍA AERO AGRÍCOLA INTEGRAL S.A.S. CAAISA</t>
  </si>
  <si>
    <t>0CC</t>
  </si>
  <si>
    <t>FAGA LTDA. FUMIGACIONES AEREAS GAVIOTAS CIA.</t>
  </si>
  <si>
    <t>0CJ</t>
  </si>
  <si>
    <t>FARI LTDA. FUMIGACIONES AEREAS DEL ARIARI</t>
  </si>
  <si>
    <t>0CK</t>
  </si>
  <si>
    <t>FUMIGACION AEREA DEL ORIENTE S.A.S FARO</t>
  </si>
  <si>
    <t>0CP</t>
  </si>
  <si>
    <t>SERVICIOS AGRICOLAS FIBA S.A.S.</t>
  </si>
  <si>
    <t>0CR</t>
  </si>
  <si>
    <t>SERVICIOS DE FUMIGACION AEREA GARAY S.A.S. FUMIGARAY  S.A.S.</t>
  </si>
  <si>
    <t>AT3P</t>
  </si>
  <si>
    <t>0DC</t>
  </si>
  <si>
    <t>SAMA LTDA. SOCIEDAD AEROAGRICOLA DE MAGANGUE</t>
  </si>
  <si>
    <t>0DL</t>
  </si>
  <si>
    <t>0DM</t>
  </si>
  <si>
    <t>SERVICIO DE FUMIGACIÓN AÉREA DEL CASANARE SFA LTDA</t>
  </si>
  <si>
    <t>0DP</t>
  </si>
  <si>
    <t>COMERCIALIZADORA ECO LIMITADA</t>
  </si>
  <si>
    <t>PA46</t>
  </si>
  <si>
    <t>0DR</t>
  </si>
  <si>
    <t>SERVICIO AÉREO DEL ORIENTE S.A.S. "SAO S.A.S."</t>
  </si>
  <si>
    <t>0DS</t>
  </si>
  <si>
    <t>FAGAN S. EN C. FUMIGACION AEREA LOS GAVANES</t>
  </si>
  <si>
    <t>0DT</t>
  </si>
  <si>
    <t>SERVICIOS AEROAGRICOLAS DEL CASANARE S.A.S. - SAAC S.A.S.</t>
  </si>
  <si>
    <t>C207</t>
  </si>
  <si>
    <t>0DU</t>
  </si>
  <si>
    <t>ASPERSIONES TECNICAS DEL CAMPO LIMITADA AEROTEC LTDA.</t>
  </si>
  <si>
    <t>PA31</t>
  </si>
  <si>
    <t>0DW</t>
  </si>
  <si>
    <t>QUIMBAYA EXPLORACION Y RECURSOS GEOMATICOS S.A.S. QUERGEO S.A.S.</t>
  </si>
  <si>
    <t>AF</t>
  </si>
  <si>
    <t>C182</t>
  </si>
  <si>
    <t>0DX</t>
  </si>
  <si>
    <t>TRABAJOS AEREOS ESPECIALES AVIACION AGRICOLA S.A.S. TAES S.A.S.</t>
  </si>
  <si>
    <t>0DY</t>
  </si>
  <si>
    <t>COMPAÑIA COLOMBIANA DE AEROSERVICIOS C.C.A. LTDA.</t>
  </si>
  <si>
    <t>0DZ</t>
  </si>
  <si>
    <t>FUNDACION CARDIOVASCULAR DE COLOMBIA</t>
  </si>
  <si>
    <t>AB</t>
  </si>
  <si>
    <t>LJ31</t>
  </si>
  <si>
    <t>0EA</t>
  </si>
  <si>
    <t>COLCHARTER IPS S.A.S.</t>
  </si>
  <si>
    <t>C90A</t>
  </si>
  <si>
    <t>C414</t>
  </si>
  <si>
    <t>0EC</t>
  </si>
  <si>
    <t>P28A</t>
  </si>
  <si>
    <t>0ED</t>
  </si>
  <si>
    <t>GOOD - FLY  CO  S.A.S</t>
  </si>
  <si>
    <t>0EG</t>
  </si>
  <si>
    <t>VANNET S.A.S.</t>
  </si>
  <si>
    <t>C402</t>
  </si>
  <si>
    <t>0EM</t>
  </si>
  <si>
    <t>C180</t>
  </si>
  <si>
    <t>1AM</t>
  </si>
  <si>
    <t>AEROTAXI DEL ORIENTE COLOMBIANO AEROCOL S.A.S</t>
  </si>
  <si>
    <t>TA</t>
  </si>
  <si>
    <t>C172</t>
  </si>
  <si>
    <t>1AP</t>
  </si>
  <si>
    <t>1BB</t>
  </si>
  <si>
    <t>AEROLINEAS DEL LLANO S.A.S. - ALLAS S.A.S.</t>
  </si>
  <si>
    <t>1BE</t>
  </si>
  <si>
    <t>AEROTAXI DEL UPIA S.A.S.  AERUPIA S.A.S.</t>
  </si>
  <si>
    <t>BN2P</t>
  </si>
  <si>
    <t>1BO</t>
  </si>
  <si>
    <t>B06</t>
  </si>
  <si>
    <t>1BR</t>
  </si>
  <si>
    <t>AEROLINEAS LLANERAS ARALL LTDA.</t>
  </si>
  <si>
    <t>1BT</t>
  </si>
  <si>
    <t>AEROVIAS REGIONALES DEL ORIENTE S.A.S. ARO S.A.S.</t>
  </si>
  <si>
    <t>1CP</t>
  </si>
  <si>
    <t>H500</t>
  </si>
  <si>
    <t>1CV</t>
  </si>
  <si>
    <t>1CW</t>
  </si>
  <si>
    <t>VERTICAL DE AVIACION S.A.S.</t>
  </si>
  <si>
    <t>MI8</t>
  </si>
  <si>
    <t>1DF</t>
  </si>
  <si>
    <t>LINEAS AEREAS DEL NORTE DE SANTANDER S.A.S. LANS S.A.S.</t>
  </si>
  <si>
    <t>1DO</t>
  </si>
  <si>
    <t>AC90</t>
  </si>
  <si>
    <t>B212</t>
  </si>
  <si>
    <t>1DS</t>
  </si>
  <si>
    <t>B350</t>
  </si>
  <si>
    <t>BE9L</t>
  </si>
  <si>
    <t>1DY</t>
  </si>
  <si>
    <t>1ED</t>
  </si>
  <si>
    <t>SERVICIOS AEREOS PANAMERICANOS SARPA S.A.S.</t>
  </si>
  <si>
    <t>JS32</t>
  </si>
  <si>
    <t>E145</t>
  </si>
  <si>
    <t>LJ60</t>
  </si>
  <si>
    <t>1EE</t>
  </si>
  <si>
    <t>1EG</t>
  </si>
  <si>
    <t>SERVICIOS AEREOS DEL GUAVIARE LIMITADA SAVIARE LTDA.</t>
  </si>
  <si>
    <t>1EH</t>
  </si>
  <si>
    <t>SERVICIO AEREO DE CAPURGANA S.A. - SEARCA S.A.</t>
  </si>
  <si>
    <t>CR</t>
  </si>
  <si>
    <t>L410</t>
  </si>
  <si>
    <t>G200</t>
  </si>
  <si>
    <t>BE40</t>
  </si>
  <si>
    <t>1EN</t>
  </si>
  <si>
    <t>EC35</t>
  </si>
  <si>
    <t>B105</t>
  </si>
  <si>
    <t>1EQ</t>
  </si>
  <si>
    <t>TAERCO LTDA. TAXI AEREO COLOMBIANO</t>
  </si>
  <si>
    <t>1FR</t>
  </si>
  <si>
    <t>AEROEJECUTIVOS DE ANTIOQUIA S.A.</t>
  </si>
  <si>
    <t>1GB</t>
  </si>
  <si>
    <t>HELIGOLFO S.A.S.</t>
  </si>
  <si>
    <t>1GC</t>
  </si>
  <si>
    <t>AEROEXPRESS S.A.S.</t>
  </si>
  <si>
    <t>R66</t>
  </si>
  <si>
    <t>R44</t>
  </si>
  <si>
    <t>1GJ</t>
  </si>
  <si>
    <t>AERO SERVICIOS ESPECIALIZADOS ASES S.A.S</t>
  </si>
  <si>
    <t>1GM</t>
  </si>
  <si>
    <t>DELTA HELICOPTEROS S.A.S.</t>
  </si>
  <si>
    <t>1GQ</t>
  </si>
  <si>
    <t>AMBULANCIAS AEREAS DE COLOMBIA S.A.S.</t>
  </si>
  <si>
    <t>B190</t>
  </si>
  <si>
    <t>1GR</t>
  </si>
  <si>
    <t>PACIFICA DE AVIACION S.A.S.</t>
  </si>
  <si>
    <t>1GY</t>
  </si>
  <si>
    <t>HELISUR S.A.S.</t>
  </si>
  <si>
    <t>1HB</t>
  </si>
  <si>
    <t>HANGAR 29 S.A.S.</t>
  </si>
  <si>
    <t>1HE</t>
  </si>
  <si>
    <t>PA32</t>
  </si>
  <si>
    <t>2EO</t>
  </si>
  <si>
    <t>AN26</t>
  </si>
  <si>
    <t>SC</t>
  </si>
  <si>
    <t>AT76</t>
  </si>
  <si>
    <t>5AI</t>
  </si>
  <si>
    <t>B734</t>
  </si>
  <si>
    <t>6AF</t>
  </si>
  <si>
    <t>CA</t>
  </si>
  <si>
    <t>DC3</t>
  </si>
  <si>
    <t>AAL</t>
  </si>
  <si>
    <t>AMERICAN AIR LINES</t>
  </si>
  <si>
    <t>PA</t>
  </si>
  <si>
    <t>A319</t>
  </si>
  <si>
    <t>B738</t>
  </si>
  <si>
    <t>B763</t>
  </si>
  <si>
    <t>ACA</t>
  </si>
  <si>
    <t>AIR CANADA SUCURSAL COLOMBIA</t>
  </si>
  <si>
    <t>B788</t>
  </si>
  <si>
    <t>ACL</t>
  </si>
  <si>
    <t>AN12</t>
  </si>
  <si>
    <t>AJT</t>
  </si>
  <si>
    <t>AMERIJET INTERNATIONAL COLOMBIA</t>
  </si>
  <si>
    <t>AMX</t>
  </si>
  <si>
    <t>ARE</t>
  </si>
  <si>
    <t>AEROVIAS DE INTEGRACION REGIONAL S.A. AIRES S.A.</t>
  </si>
  <si>
    <t>TR</t>
  </si>
  <si>
    <t>A320</t>
  </si>
  <si>
    <t>ARG</t>
  </si>
  <si>
    <t>AEROLINEAS ARGENTINAS</t>
  </si>
  <si>
    <t>B737</t>
  </si>
  <si>
    <t>AVA</t>
  </si>
  <si>
    <t>AEROVIAS DEL CONTINENTE AMERICANO S.A. AVIANCA</t>
  </si>
  <si>
    <t>A332</t>
  </si>
  <si>
    <t>CLX</t>
  </si>
  <si>
    <t>CARGOLUX AIRLINES INTERNATIONAL S.A. SUCURSAL COLOMBIA.</t>
  </si>
  <si>
    <t>CMP</t>
  </si>
  <si>
    <t>DAE</t>
  </si>
  <si>
    <t>DHL AERO EXPRESO S.A. SUCURSAL COLOMBIA</t>
  </si>
  <si>
    <t>DAL</t>
  </si>
  <si>
    <t>DELTA AIR LINES INC. SUCURSAL DE COLOMBIA</t>
  </si>
  <si>
    <t>DLH</t>
  </si>
  <si>
    <t>DEUTSCHE LUFTHANSA AKTIENGESELLSCHAFT</t>
  </si>
  <si>
    <t>EFY</t>
  </si>
  <si>
    <t>AT45</t>
  </si>
  <si>
    <t>FDX</t>
  </si>
  <si>
    <t>FEDERAL EXPRESS CORPORATION</t>
  </si>
  <si>
    <t>HEL</t>
  </si>
  <si>
    <t>A139</t>
  </si>
  <si>
    <t>B412</t>
  </si>
  <si>
    <t>HTS</t>
  </si>
  <si>
    <t>HELISTAR S.A.S.</t>
  </si>
  <si>
    <t>H1P</t>
  </si>
  <si>
    <t>EC45</t>
  </si>
  <si>
    <t>IBE</t>
  </si>
  <si>
    <t>IBERIA LINEAS AEREAS DE ESPANA SOCIEDAD ANONIMA OPERADORA SUCURSAL COLOMBIANA - IBERIA OPERADORA</t>
  </si>
  <si>
    <t>KRE</t>
  </si>
  <si>
    <t>AEROSUCRE S.A.</t>
  </si>
  <si>
    <t>B732</t>
  </si>
  <si>
    <t>B722</t>
  </si>
  <si>
    <t>LAE</t>
  </si>
  <si>
    <t>LINEA AEREA CARGUERA DE COLOMBIA S.A.</t>
  </si>
  <si>
    <t>LAU</t>
  </si>
  <si>
    <t>B733</t>
  </si>
  <si>
    <t>LPE</t>
  </si>
  <si>
    <t>LTG</t>
  </si>
  <si>
    <t>ABSA AEROLINEAS BRASILERAS S.A</t>
  </si>
  <si>
    <t>MPH</t>
  </si>
  <si>
    <t>NKS</t>
  </si>
  <si>
    <t>SPIRIT AIRLINES INC</t>
  </si>
  <si>
    <t>NSE</t>
  </si>
  <si>
    <t>SERVICIO AEREO A TERRITORIOS NACIONALES  S.A. - SATENA</t>
  </si>
  <si>
    <t>OAA</t>
  </si>
  <si>
    <t>AVIONES PUBLICITARIOS DE COLOMBIA  S.A.S AERIAL SIGN S.A.S</t>
  </si>
  <si>
    <t>OEF</t>
  </si>
  <si>
    <t>MG MEDICAL GROUP S.A.S.</t>
  </si>
  <si>
    <t>RPB</t>
  </si>
  <si>
    <t>AEROREPUBLICA S.A.</t>
  </si>
  <si>
    <t>TAI</t>
  </si>
  <si>
    <t>TACA INTERNATIONAL AIRLINES S A SUCURSAL COLOMBIA</t>
  </si>
  <si>
    <t>TAM</t>
  </si>
  <si>
    <t>TAM LINHAS AEREAS S A SUCURSAL COLOMBIA</t>
  </si>
  <si>
    <t>TPA</t>
  </si>
  <si>
    <t>TAMPA CARGO S.A.S</t>
  </si>
  <si>
    <t>TPU</t>
  </si>
  <si>
    <t>A321</t>
  </si>
  <si>
    <t>UPS</t>
  </si>
  <si>
    <t>UNITED PARCEL SERVICE CO. SUCURSAL COLOMBIA</t>
  </si>
  <si>
    <t>B752</t>
  </si>
  <si>
    <t>VEC</t>
  </si>
  <si>
    <t>VENSECAR INTERNACIONAL C. A.  SUCURSAL COLOMBIA</t>
  </si>
  <si>
    <t>VVC</t>
  </si>
  <si>
    <t>FAST COLOMBIA S.A.S.</t>
  </si>
  <si>
    <t>B789</t>
  </si>
  <si>
    <t>B748</t>
  </si>
  <si>
    <t>A343</t>
  </si>
  <si>
    <t>A346</t>
  </si>
  <si>
    <t>B744</t>
  </si>
  <si>
    <t>SEGUROS</t>
  </si>
  <si>
    <t>SERVICIOS AERONAUTICOS</t>
  </si>
  <si>
    <t>MANTENIMIENTO</t>
  </si>
  <si>
    <t>SERVICIO A PASAJEROS</t>
  </si>
  <si>
    <t>COMBUSTIBLE</t>
  </si>
  <si>
    <t>DEPRECIACIÓN</t>
  </si>
  <si>
    <t>ARRIENDOS</t>
  </si>
  <si>
    <t>ADMINISTRACIÓN</t>
  </si>
  <si>
    <t>VENTAS</t>
  </si>
  <si>
    <t>FINANCIEROS</t>
  </si>
  <si>
    <t>TRIPULACIÓN</t>
  </si>
  <si>
    <t>Suma de Numero Horas</t>
  </si>
  <si>
    <t>Suma de Numero Aeronaves</t>
  </si>
  <si>
    <t>ARE - AVA</t>
  </si>
  <si>
    <t>ARE - AVA - VVC</t>
  </si>
  <si>
    <t>EFY - NSE</t>
  </si>
  <si>
    <t>5AH - EFY</t>
  </si>
  <si>
    <t>TOTAL COSTOS DIRECTOS</t>
  </si>
  <si>
    <t>TOTAL COSTOS INDIRECTOS</t>
  </si>
  <si>
    <t>EMPRESAS</t>
  </si>
  <si>
    <t>Designadores</t>
  </si>
  <si>
    <t>PARTICIPACION</t>
  </si>
  <si>
    <t>Total Tripulación</t>
  </si>
  <si>
    <t>Total Seguros</t>
  </si>
  <si>
    <t>Total Servicios Aeronaúticos</t>
  </si>
  <si>
    <t>Total Mantenimiento</t>
  </si>
  <si>
    <t>Total Servicio a Pasajeros</t>
  </si>
  <si>
    <t>Total Combustible</t>
  </si>
  <si>
    <t>Total Depreciación</t>
  </si>
  <si>
    <t>Total Arriendo</t>
  </si>
  <si>
    <t>Total COSTOS DIRECTOS</t>
  </si>
  <si>
    <t>Total Administración</t>
  </si>
  <si>
    <t>Total Ventas</t>
  </si>
  <si>
    <t>Total Financieros</t>
  </si>
  <si>
    <t>Total COSTOS INDIRECTOS</t>
  </si>
  <si>
    <t>EMPRESAS DE TRANSPORTE PASAJEROS REGULAR NACIONAL</t>
  </si>
  <si>
    <t>COSTOS DE OPERACIÓN POR TIPO DE AERONAVE - II SEMESTRE DE 2020</t>
  </si>
  <si>
    <t xml:space="preserve">AAL - GLG - LPE - LRC - TAI - TPU </t>
  </si>
  <si>
    <t>GLG - LPE - LRC - NKS - TAI - TPU</t>
  </si>
  <si>
    <t>AAL - AMX - CMP</t>
  </si>
  <si>
    <t>DAL - TAM</t>
  </si>
  <si>
    <t>ACA - AEA</t>
  </si>
  <si>
    <t>AFR - AMX - KLM - THY</t>
  </si>
  <si>
    <t>EMPRESAS DE TRANSPORTE PASAJEROS REGULAR INTERNACIONAL</t>
  </si>
  <si>
    <t>KRE - LAU</t>
  </si>
  <si>
    <t>DAE - VEC</t>
  </si>
  <si>
    <t xml:space="preserve">ABX - AJT - DAE - FDX - LAE - LTG - TPA - UPS </t>
  </si>
  <si>
    <t>Designador</t>
  </si>
  <si>
    <t>EMPRESAS DE TRANSPORTE AEREO - CARGA NACIONAL</t>
  </si>
  <si>
    <t>EMPRESAS DE TRANSPORTE AEREO - CARGA INTERNACIONAL</t>
  </si>
  <si>
    <t>EMPRESAS DE TRANSPORTE AEREO COMERCIAL REGIONAL</t>
  </si>
  <si>
    <t>HEL - HTS</t>
  </si>
  <si>
    <t>1BO - 1CV - 1EE - 1GM - 1GY - 1HB</t>
  </si>
  <si>
    <t>1DO - HEL</t>
  </si>
  <si>
    <t>1DS - 1FR</t>
  </si>
  <si>
    <t>1AM - 1BR - 1BT</t>
  </si>
  <si>
    <t>1BB - 1BT - 1DF</t>
  </si>
  <si>
    <t>1AM - 1BR - 1DF - 1DO - 1EG - 1EQ</t>
  </si>
  <si>
    <t>1FR - 1GB - 3GH - HTS</t>
  </si>
  <si>
    <t>1DF - 1FR</t>
  </si>
  <si>
    <t>1ED - HTS</t>
  </si>
  <si>
    <t>1CW - HTS</t>
  </si>
  <si>
    <t>1AP - 1BB - 1EQ</t>
  </si>
  <si>
    <t>1AP - 1EB - 1DO - 1FR</t>
  </si>
  <si>
    <t>1BE - 1DF - 1DO - 1DY - 1EG</t>
  </si>
  <si>
    <t>PARTICIPACIÓN</t>
  </si>
  <si>
    <t>EMPRESAS DE TRANSPORTE AEREO AEROTAXIS</t>
  </si>
  <si>
    <t>EMPRESAS DE TRABAJOS AEREOS  ESPECIALES</t>
  </si>
  <si>
    <t>ODW</t>
  </si>
  <si>
    <t>OEA - 0EC . 1GQ</t>
  </si>
  <si>
    <t>0EA - 0EC - 0ED - OEF</t>
  </si>
  <si>
    <t>0BE - 0BM - 0BP - 0BR - 0CJ - ODC - ODL - 0DN - 0DS - ODX - 0EN</t>
  </si>
  <si>
    <t>0BN - 0CC - 0CP</t>
  </si>
  <si>
    <t>0BS - 0CK - 0CP</t>
  </si>
  <si>
    <t>0BE - 0BP - 0DD - 0DM - 0DR - 0DY</t>
  </si>
  <si>
    <t>0BR - 0BT</t>
  </si>
  <si>
    <t>EMPRESAS DE TRANSPORTE AEREO - AVIACION AGRICOLA</t>
  </si>
  <si>
    <t>TRABAJOS AEREOS ESPECIALES - AVIACION AGRICOLA</t>
  </si>
  <si>
    <t>TRABAJOS AEREOS ESPECIALES</t>
  </si>
  <si>
    <t>EMPRESAS DE TRANSPORTE AEREO- AEROTAXIS</t>
  </si>
  <si>
    <t>EMPRESAS DE TRANSPORTE AEREO CARGA NACIONAL</t>
  </si>
  <si>
    <t xml:space="preserve">EMPRESAS DE TRANSPORTE AEREO PASAJEROS NACIONAL REGULAR </t>
  </si>
  <si>
    <t>COBERTURA</t>
  </si>
  <si>
    <t>RELACION EMPRESA - TIPO DE AERONAVE</t>
  </si>
  <si>
    <t>CONCEPTO</t>
  </si>
  <si>
    <t>PAG</t>
  </si>
  <si>
    <t>CONTENIDO</t>
  </si>
  <si>
    <t>COSTOS DE OPERACIÓN POR TIPO DE AERONAVE II SEMESTRE DE 2020</t>
  </si>
  <si>
    <t>Y12</t>
  </si>
  <si>
    <t>ULAC</t>
  </si>
  <si>
    <t>1GO</t>
  </si>
  <si>
    <t>GLOBAL SERVICE AVIATION S.A.S.</t>
  </si>
  <si>
    <t>T210</t>
  </si>
  <si>
    <t>1FZ</t>
  </si>
  <si>
    <t>HELI JET SAS</t>
  </si>
  <si>
    <t>0DQ</t>
  </si>
  <si>
    <t>AMA LTDA. AVIONES Y MAQUINARIAS AGRICOLAS</t>
  </si>
  <si>
    <t>S76</t>
  </si>
  <si>
    <t>R22</t>
  </si>
  <si>
    <t>1FC</t>
  </si>
  <si>
    <t>TRANSPORTE AEREO DE COLOMBIA S.A. TAC S.A.</t>
  </si>
  <si>
    <t>1GS</t>
  </si>
  <si>
    <t>SOLAIR S. A. S.</t>
  </si>
  <si>
    <t>1GP</t>
  </si>
  <si>
    <t>AERO TAXI GUAYMARAL ATG  S.A.S.</t>
  </si>
  <si>
    <t>1GK</t>
  </si>
  <si>
    <t>AEROESTAR LTDA</t>
  </si>
  <si>
    <t>SERVICIO AEREO REGIONAL SAER LTDA</t>
  </si>
  <si>
    <t>1CG</t>
  </si>
  <si>
    <t>AVIONES DEL CESAR S.A.S.</t>
  </si>
  <si>
    <t>LINEAS AEREAS GALAN LIMITADA AEROGALAN</t>
  </si>
  <si>
    <t>SAE SERVICIOS AÉREOS ESPECIALES GLOBAL LIFE AMBULANCIAS S.A.S.</t>
  </si>
  <si>
    <t>0CT</t>
  </si>
  <si>
    <t>FUMIGACIONES AEREAS DEL NORTE S.A.S.</t>
  </si>
  <si>
    <t>1EY</t>
  </si>
  <si>
    <t>TRANSPORTES AEREOS DEL ARIARI S.A.S. - TARI S.A.S.</t>
  </si>
  <si>
    <t>LATINOAMERICANA DE SERVICIOS AEREO S.A.S. LASER AEREO S.A.S.</t>
  </si>
  <si>
    <t>1HC</t>
  </si>
  <si>
    <t>TRANSPACIFICOS Y CIA S.A.S.</t>
  </si>
  <si>
    <t>1GW</t>
  </si>
  <si>
    <t>CHARTER EXPRESS S.A.S.</t>
  </si>
  <si>
    <t>0BV</t>
  </si>
  <si>
    <t>COALCESAR LTDA. COOP MULTIACTIVA  ALGODONERA DEL DEPTO DEL CESAR</t>
  </si>
  <si>
    <t>1FU</t>
  </si>
  <si>
    <t>M18</t>
  </si>
  <si>
    <t>EMPRESA AÉREA DE SERVICIOS Y FACILITACIÓN LOGÍSTICA INTEGRAL S.A. - EASYFLY S.A.</t>
  </si>
  <si>
    <t>JS41</t>
  </si>
  <si>
    <t>ANQ</t>
  </si>
  <si>
    <t>AEROLINEA DE ANTIOQUIA S.A.S.</t>
  </si>
  <si>
    <t>1HD</t>
  </si>
  <si>
    <t>SIS SOLUCIONES INTEGRALES GNSS S.A.S.</t>
  </si>
  <si>
    <t>GLF4</t>
  </si>
  <si>
    <t>PST</t>
  </si>
  <si>
    <t>AIR PANAMA SUCURSAL COLOMBIA</t>
  </si>
  <si>
    <t>F28</t>
  </si>
  <si>
    <t>F100</t>
  </si>
  <si>
    <t>1FQ</t>
  </si>
  <si>
    <t>AEROCHARTER ANDINA S.A</t>
  </si>
  <si>
    <t>SERVICIOS INTEGRALES HELICOPORTADOS S.A.S. - SICHER HELICOPTERS S.A.S.</t>
  </si>
  <si>
    <t>TRANS AMERICAN AIRLINES S.A. SUCURSAL COLOMBIA</t>
  </si>
  <si>
    <t>E190</t>
  </si>
  <si>
    <t>TAE</t>
  </si>
  <si>
    <t>EMPRESA PUBLICA TAME LINEA AEREA DEL ECUADOR TAME EP SUCURSAL COLOMBIA. SIGLA TAME EP SUCURSAL COLOM</t>
  </si>
  <si>
    <t>JBU</t>
  </si>
  <si>
    <t>JETBLUE AIRWAYS CORPORATION-SUCURSAL COLOMBIA</t>
  </si>
  <si>
    <t>COMPAÑIA PANAMEÑA DE AVIACION S.A. COPA AIRLINES</t>
  </si>
  <si>
    <t>E170</t>
  </si>
  <si>
    <t>E135</t>
  </si>
  <si>
    <t>DO28</t>
  </si>
  <si>
    <t>DC3T</t>
  </si>
  <si>
    <t>AEROLINEAS ANDINAS S.A</t>
  </si>
  <si>
    <t>6AD</t>
  </si>
  <si>
    <t>AIR COLOMBIA S.A.S.</t>
  </si>
  <si>
    <t>1BC</t>
  </si>
  <si>
    <t>INTERNACIONAL EJECUTIVA DE AVIACION S.A.S.</t>
  </si>
  <si>
    <t>CL30</t>
  </si>
  <si>
    <t>C421</t>
  </si>
  <si>
    <t>1GU</t>
  </si>
  <si>
    <t>AMERICA'S AIR SAS</t>
  </si>
  <si>
    <t>1FV</t>
  </si>
  <si>
    <t>AVIOCHARTER S.A.S.</t>
  </si>
  <si>
    <t>1FT</t>
  </si>
  <si>
    <t>AEROEXPRESO DEL PACIFICO S.A.</t>
  </si>
  <si>
    <t>C303</t>
  </si>
  <si>
    <t>C210</t>
  </si>
  <si>
    <t>1AE</t>
  </si>
  <si>
    <t>AERO APOYO LTDA. TRANSPORTE AEREO DE APOYO PETROLERO</t>
  </si>
  <si>
    <t>0EB</t>
  </si>
  <si>
    <t>ISATECH CORPORATION S A S</t>
  </si>
  <si>
    <t>0AC</t>
  </si>
  <si>
    <t>AEROESTUDIOS SOCIEDAD ANONIMA "AEROESTUDIOS S.A."</t>
  </si>
  <si>
    <t>FUMIVILLA LTDA FUMIGACIONES AEREAS DE VILLANUEVA  LIMITADA</t>
  </si>
  <si>
    <t>0DA</t>
  </si>
  <si>
    <t>SERVICIO AÉREO DE FUMIGACIÓN COLOMBIANA LTDA. "SAFUCO"</t>
  </si>
  <si>
    <t>0CW</t>
  </si>
  <si>
    <t>HELICE LTDA. FUMIGACION AEREA</t>
  </si>
  <si>
    <t>1AS</t>
  </si>
  <si>
    <t>TAXI AEREO DEL ALTO MENEGUA LTDA.-AEROMENEGUA LTDA-</t>
  </si>
  <si>
    <t>0BH</t>
  </si>
  <si>
    <t>COMPAÑIA AEROAGRICOLA DE LOS LLANOS S.A.S. AGILL S.A.S. (ANTES COMPAÑIA AEROAGRICOLA GIRARDOT LTDA. AGIL LTDA.)</t>
  </si>
  <si>
    <t>1BP</t>
  </si>
  <si>
    <t>AEROLINEAS PETROLERAS S.A.S. - ALPES S.A.S.</t>
  </si>
  <si>
    <t>RIO SUR S. A.</t>
  </si>
  <si>
    <t>1BG</t>
  </si>
  <si>
    <t>AER CARIBE</t>
  </si>
  <si>
    <t>BE35</t>
  </si>
  <si>
    <t>LAN</t>
  </si>
  <si>
    <t>LATAM AIRLINES GROUP S.A.</t>
  </si>
  <si>
    <t>MAA</t>
  </si>
  <si>
    <t>MASAIR. AEROTRANSPORTES MAS DE CARGA SUCURSAL COL.</t>
  </si>
  <si>
    <t>UAL</t>
  </si>
  <si>
    <t>UNITED AIRLINES INC.</t>
  </si>
  <si>
    <t>PC</t>
  </si>
  <si>
    <t>B742</t>
  </si>
  <si>
    <t>AEROVIAS DE MEXICO S. A. AEROMEXICO SUCURSAL COLOMBIA</t>
  </si>
  <si>
    <t>CUB</t>
  </si>
  <si>
    <t>COMPANIA NACIONAL CUBANA DE AVIACION.</t>
  </si>
  <si>
    <t>B60T</t>
  </si>
  <si>
    <t>HELICOPTEROS NACIONALES DE COLOMBIA S.A.S. "HELICOL S.A.S."</t>
  </si>
  <si>
    <t>B407</t>
  </si>
  <si>
    <t>SASA SOCIEDAD AERONAUTICA DE SANTANDER S.A.</t>
  </si>
  <si>
    <t>HELISERVICE LTDA</t>
  </si>
  <si>
    <t>COMPAÑIA DE VUELO DE HELICOPTEROS COMERCIALES S.A.S. HELIFLY S.A.S.</t>
  </si>
  <si>
    <t>SDK</t>
  </si>
  <si>
    <t>SOCIEDAD AEREA DEL CAQUETA LTDA.</t>
  </si>
  <si>
    <t>AN32</t>
  </si>
  <si>
    <t>A340</t>
  </si>
  <si>
    <t>A330</t>
  </si>
  <si>
    <t>ONE</t>
  </si>
  <si>
    <t>OCEANAIR LINHAS AEREAS S A SUCURSAL COLOMBIA</t>
  </si>
  <si>
    <t>LAN PERU S.A. SUCURSAL COLOMBIA</t>
  </si>
  <si>
    <t>A318</t>
  </si>
  <si>
    <t>A119</t>
  </si>
  <si>
    <t>Actividad</t>
  </si>
  <si>
    <t>COSTOS DE OPERACIÓN II SEMESTRE DE 2020 POR DESIGNADOR</t>
  </si>
  <si>
    <r>
      <rPr>
        <b/>
        <sz val="11"/>
        <color theme="1"/>
        <rFont val="Calibri"/>
        <family val="2"/>
      </rPr>
      <t xml:space="preserve">TRANSPORTE AÉREO CARGA INTERNACIONAL: </t>
    </r>
    <r>
      <rPr>
        <sz val="11"/>
        <color theme="1"/>
        <rFont val="Calibri"/>
        <family val="2"/>
      </rPr>
      <t>21 Air Sucursal Colombia.</t>
    </r>
  </si>
  <si>
    <t>TOTAL COBERTURA I SEMESTRE AÑO 2020</t>
  </si>
  <si>
    <r>
      <t xml:space="preserve">TRABAJOS AÉREOS ESPECIALES: </t>
    </r>
    <r>
      <rPr>
        <sz val="10"/>
        <color indexed="8"/>
        <rFont val="Calibri"/>
        <family val="2"/>
      </rPr>
      <t>(Publicidad, aerofotografía, ambulancia, etc.)</t>
    </r>
  </si>
  <si>
    <t>TRABAJOS AÉREOS ESPECIALES - AVIACION AGRICOLA</t>
  </si>
  <si>
    <t>TRANSPORTE AÉREO  NO REGULAR  -AEROTAXIS</t>
  </si>
  <si>
    <t>TRANSPORTE AÉREO ESPECIAL DE CARGA</t>
  </si>
  <si>
    <t>TRANSPORTE AÉREO  COMERCIAL REGIONAL</t>
  </si>
  <si>
    <t>TRANSPORTE AÉREO CARGA INTERNACIONAL</t>
  </si>
  <si>
    <t>TRANSPORTE AÉREO CARGA NACIONAL</t>
  </si>
  <si>
    <t>TRANSPORTE AÉREO PASAJEROS REGULAR INTERNACIONAL</t>
  </si>
  <si>
    <t>TRANSPORTE AÉREO PASAJEROS REGULAR NACIONAL</t>
  </si>
  <si>
    <t>% COBERTURA</t>
  </si>
  <si>
    <t>TOTAL EMPRESAS VIGENTES</t>
  </si>
  <si>
    <t>No. EMPRE. PRESENTARÓN INFORME</t>
  </si>
  <si>
    <t>MODALIDADES</t>
  </si>
  <si>
    <t>Número   Aeronaves</t>
  </si>
  <si>
    <t>Número Horas</t>
  </si>
  <si>
    <t>COSTOS  TOTALES</t>
  </si>
  <si>
    <t>Financieros</t>
  </si>
  <si>
    <t>Ventas</t>
  </si>
  <si>
    <t xml:space="preserve">Administración </t>
  </si>
  <si>
    <t xml:space="preserve">Arriendo </t>
  </si>
  <si>
    <t>Depreciación</t>
  </si>
  <si>
    <t xml:space="preserve">Combustible </t>
  </si>
  <si>
    <t>Servicio de Pasajeros</t>
  </si>
  <si>
    <t xml:space="preserve">Mantenimiento </t>
  </si>
  <si>
    <t xml:space="preserve">Servicios Aeronaúticos </t>
  </si>
  <si>
    <t>Seguros</t>
  </si>
  <si>
    <t xml:space="preserve">Tripulación  </t>
  </si>
  <si>
    <t>VARIACIÓN %</t>
  </si>
  <si>
    <t>PARTICIPACIÓN %</t>
  </si>
  <si>
    <t>CONCEPTOS</t>
  </si>
  <si>
    <t>COBERTURA COSTOS DE OPERACIÓN II SEMESTRE 2020</t>
  </si>
  <si>
    <r>
      <rPr>
        <b/>
        <sz val="11"/>
        <color theme="1"/>
        <rFont val="Calibri"/>
        <family val="2"/>
      </rPr>
      <t>Nota:</t>
    </r>
    <r>
      <rPr>
        <sz val="11"/>
        <color theme="1"/>
        <rFont val="Calibri"/>
        <family val="2"/>
      </rPr>
      <t xml:space="preserve"> Las siguientes empresas NO presentaron reportes de costos de operación del II Semestre de 2020</t>
    </r>
  </si>
  <si>
    <t>DE UN TOTAL DE 150 EMPRESAS VIGENTES CON LA OBLIGACIÓN DE PRESENTAR LOS INFORMES DE COSTOS DE OPERACIÓN DEL II SEMESTRE  DE 2020, 116 COMPAÑIAS AERONÁUTICAS PRESENTARON REPORTES, LO QUE  REPRESENTA EL 77 % DE COBERTURA, 4% MENOS COMPARADO CON EL II SEMESTRE  DEL AÑO 2019. ESTA DISMINUCIÓN SE DEBE EN GRAN MEDIDA A LAS AFECTACIONES CAUSADAS POR LA PANDEMIA.</t>
  </si>
  <si>
    <r>
      <rPr>
        <b/>
        <sz val="11"/>
        <color theme="1"/>
        <rFont val="Calibri"/>
        <family val="2"/>
      </rPr>
      <t>TRANSPORTE AÉREO PASAJEROS REGULAR INTERNACIONAL:</t>
    </r>
    <r>
      <rPr>
        <sz val="11"/>
        <color theme="1"/>
        <rFont val="Calibri"/>
        <family val="2"/>
      </rPr>
      <t xml:space="preserve"> Avior Airlines, Jetblue Airways, United Airlines</t>
    </r>
  </si>
  <si>
    <r>
      <rPr>
        <b/>
        <sz val="11"/>
        <color theme="1"/>
        <rFont val="Calibri"/>
        <family val="2"/>
      </rPr>
      <t xml:space="preserve">TRANSPORTE AÉREO  NO REGULAR - AEROTAXIS: </t>
    </r>
    <r>
      <rPr>
        <sz val="11"/>
        <color theme="1"/>
        <rFont val="Calibri"/>
        <family val="2"/>
      </rPr>
      <t>Aero Apoyo, Aerotaxi Guaymaral, Aerocharter Andina, Alpes, Aeromenegua, Aeropaca, America's Air, Aviocharter, Aviocesar, Central Charter de Colombia, Charter Express, Helijet, Horizontal de Aviación, SIS Soluciones Integrales, SASA, Solair, Transpacificos y Tari.</t>
    </r>
  </si>
  <si>
    <r>
      <t xml:space="preserve">TRABAJOS AÉREOS ESPECIALES - AVIACION AGRICOLA: </t>
    </r>
    <r>
      <rPr>
        <sz val="11"/>
        <color theme="1"/>
        <rFont val="Calibri"/>
        <family val="2"/>
      </rPr>
      <t>ASEM, ARFA, AMA, CELTA y Fuminorte</t>
    </r>
  </si>
  <si>
    <r>
      <rPr>
        <b/>
        <sz val="11"/>
        <color theme="1"/>
        <rFont val="Calibri"/>
        <family val="2"/>
      </rPr>
      <t>TRABAJOS AÉREOS ESPECIALES:</t>
    </r>
    <r>
      <rPr>
        <sz val="11"/>
        <color theme="1"/>
        <rFont val="Calibri"/>
        <family val="2"/>
      </rPr>
      <t xml:space="preserve"> Aeroestudios, Global Service Aviation y Sky Ambulance.</t>
    </r>
  </si>
  <si>
    <r>
      <rPr>
        <b/>
        <sz val="11"/>
        <color theme="1"/>
        <rFont val="Calibri"/>
        <family val="2"/>
      </rPr>
      <t xml:space="preserve">COMERCIAL REGIONAL: </t>
    </r>
    <r>
      <rPr>
        <sz val="11"/>
        <color theme="1"/>
        <rFont val="Calibri"/>
        <family val="2"/>
      </rPr>
      <t>Searca, TAC y Aexpa</t>
    </r>
  </si>
  <si>
    <t>BASE DE DATOS 22/07/2021</t>
  </si>
  <si>
    <t>II SEMESTRE 2019</t>
  </si>
  <si>
    <t>II SEMESTRE 2020</t>
  </si>
  <si>
    <t>Comparativo Costos de Operación Transporte regular Domestico II semestre.</t>
  </si>
  <si>
    <t>COMPARATIVO EMPRESAS PAX REGULAR NACIONAL II SEMESTRE 2020 VS 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</si>
</sst>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64" formatCode="0.0%"/>
    <numFmt numFmtId="165" formatCode="#,##0_ ;\-#,##0\ "/>
    <numFmt numFmtId="166" formatCode="_-* #,##0_-;\-* #,##0_-;_-* &quot;-&quot;??_-;_-@_-"/>
  </numFmts>
  <fonts count="25" x14ac:knownFonts="1">
    <font>
      <sz val="10"/>
      <color theme="1"/>
      <name val="Tahoma"/>
      <family val="2"/>
    </font>
    <font>
      <sz val="11"/>
      <color theme="1"/>
      <name val="Calibri"/>
      <family val="2"/>
      <scheme val="minor"/>
    </font>
    <font>
      <sz val="10"/>
      <color theme="1"/>
      <name val="Tahoma"/>
      <family val="2"/>
    </font>
    <font>
      <b/>
      <sz val="10"/>
      <color theme="1"/>
      <name val="Tahoma"/>
      <family val="2"/>
    </font>
    <font>
      <sz val="10"/>
      <name val="Tahoma"/>
      <family val="2"/>
    </font>
    <font>
      <b/>
      <sz val="10"/>
      <name val="Tahoma"/>
      <family val="2"/>
    </font>
    <font>
      <u/>
      <sz val="11"/>
      <color theme="10"/>
      <name val="Calibri"/>
      <family val="2"/>
      <scheme val="minor"/>
    </font>
    <font>
      <b/>
      <u/>
      <sz val="11"/>
      <color theme="3"/>
      <name val="Calibri"/>
      <family val="2"/>
    </font>
    <font>
      <b/>
      <u/>
      <sz val="11"/>
      <name val="Calibri"/>
      <family val="2"/>
    </font>
    <font>
      <sz val="8"/>
      <name val="Tahoma"/>
      <family val="2"/>
    </font>
    <font>
      <u/>
      <sz val="14"/>
      <color rgb="FF0070C0"/>
      <name val="Arial"/>
      <family val="2"/>
    </font>
    <font>
      <sz val="16"/>
      <color theme="1"/>
      <name val="Arial"/>
      <family val="2"/>
    </font>
    <font>
      <b/>
      <sz val="18"/>
      <color theme="1"/>
      <name val="Arial"/>
      <family val="2"/>
    </font>
    <font>
      <b/>
      <sz val="10"/>
      <color theme="1"/>
      <name val="Arial"/>
      <family val="2"/>
    </font>
    <font>
      <b/>
      <sz val="16"/>
      <color theme="1"/>
      <name val="Calibri"/>
      <family val="2"/>
      <scheme val="minor"/>
    </font>
    <font>
      <sz val="11"/>
      <color theme="1"/>
      <name val="Calibri"/>
      <family val="2"/>
    </font>
    <font>
      <sz val="8"/>
      <name val="Arial"/>
      <family val="2"/>
    </font>
    <font>
      <b/>
      <sz val="11"/>
      <color theme="1"/>
      <name val="Calibri"/>
      <family val="2"/>
    </font>
    <font>
      <sz val="11"/>
      <name val="Calibri"/>
      <family val="2"/>
    </font>
    <font>
      <sz val="10"/>
      <color theme="1"/>
      <name val="Calibri"/>
      <family val="2"/>
    </font>
    <font>
      <sz val="10"/>
      <color indexed="8"/>
      <name val="Calibri"/>
      <family val="2"/>
    </font>
    <font>
      <b/>
      <sz val="15"/>
      <color theme="1"/>
      <name val="Tahoma"/>
      <family val="2"/>
    </font>
    <font>
      <sz val="10"/>
      <name val="Arial"/>
      <family val="2"/>
    </font>
    <font>
      <b/>
      <sz val="10"/>
      <name val="Arial"/>
      <family val="2"/>
    </font>
    <font>
      <b/>
      <sz val="13"/>
      <color theme="1"/>
      <name val="Calibri"/>
      <family val="2"/>
      <scheme val="minor"/>
    </font>
  </fonts>
  <fills count="9">
    <fill>
      <patternFill patternType="none"/>
    </fill>
    <fill>
      <patternFill patternType="gray125"/>
    </fill>
    <fill>
      <patternFill patternType="solid">
        <fgColor theme="4" tint="0.39997558519241921"/>
        <bgColor indexed="64"/>
      </patternFill>
    </fill>
    <fill>
      <patternFill patternType="solid">
        <fgColor theme="4" tint="0.39997558519241921"/>
        <bgColor theme="4" tint="0.79998168889431442"/>
      </patternFill>
    </fill>
    <fill>
      <patternFill patternType="solid">
        <fgColor theme="4" tint="0.59999389629810485"/>
        <bgColor indexed="64"/>
      </patternFill>
    </fill>
    <fill>
      <patternFill patternType="solid">
        <fgColor theme="4" tint="-0.249977111117893"/>
        <bgColor indexed="64"/>
      </patternFill>
    </fill>
    <fill>
      <patternFill patternType="solid">
        <fgColor theme="3" tint="0.39997558519241921"/>
        <bgColor indexed="64"/>
      </patternFill>
    </fill>
    <fill>
      <patternFill patternType="solid">
        <fgColor theme="3" tint="0.59999389629810485"/>
        <bgColor indexed="64"/>
      </patternFill>
    </fill>
    <fill>
      <patternFill patternType="solid">
        <fgColor theme="3" tint="0.79998168889431442"/>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bottom style="medium">
        <color indexed="64"/>
      </bottom>
      <diagonal/>
    </border>
    <border>
      <left style="medium">
        <color indexed="64"/>
      </left>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s>
  <cellStyleXfs count="6">
    <xf numFmtId="0" fontId="0" fillId="0" borderId="0"/>
    <xf numFmtId="9" fontId="2" fillId="0" borderId="0" applyFont="0" applyFill="0" applyBorder="0" applyAlignment="0" applyProtection="0"/>
    <xf numFmtId="0" fontId="6" fillId="0" borderId="0" applyNumberFormat="0" applyFill="0" applyBorder="0" applyAlignment="0" applyProtection="0"/>
    <xf numFmtId="43" fontId="2" fillId="0" borderId="0" applyFont="0" applyFill="0" applyBorder="0" applyAlignment="0" applyProtection="0"/>
    <xf numFmtId="0" fontId="1" fillId="0" borderId="0"/>
    <xf numFmtId="9" fontId="1" fillId="0" borderId="0" applyFont="0" applyFill="0" applyBorder="0" applyAlignment="0" applyProtection="0"/>
  </cellStyleXfs>
  <cellXfs count="130">
    <xf numFmtId="0" fontId="0" fillId="0" borderId="0" xfId="0"/>
    <xf numFmtId="0" fontId="3" fillId="0" borderId="0" xfId="0" applyFont="1"/>
    <xf numFmtId="3" fontId="0" fillId="0" borderId="0" xfId="0" applyNumberFormat="1"/>
    <xf numFmtId="0" fontId="0" fillId="0" borderId="0" xfId="0" applyAlignment="1">
      <alignment horizontal="center"/>
    </xf>
    <xf numFmtId="0" fontId="3" fillId="0" borderId="0" xfId="0" applyFont="1" applyAlignment="1">
      <alignment vertical="center" wrapText="1"/>
    </xf>
    <xf numFmtId="3" fontId="3" fillId="2" borderId="1" xfId="0" applyNumberFormat="1" applyFont="1" applyFill="1" applyBorder="1" applyAlignment="1">
      <alignment horizontal="center" vertical="center"/>
    </xf>
    <xf numFmtId="3" fontId="3" fillId="3" borderId="1" xfId="0" applyNumberFormat="1" applyFont="1" applyFill="1" applyBorder="1" applyAlignment="1">
      <alignment horizontal="left"/>
    </xf>
    <xf numFmtId="3" fontId="3" fillId="2" borderId="1" xfId="0" applyNumberFormat="1" applyFont="1" applyFill="1" applyBorder="1" applyAlignment="1">
      <alignment horizontal="center" vertical="center" wrapText="1"/>
    </xf>
    <xf numFmtId="3" fontId="3" fillId="3" borderId="1" xfId="0" applyNumberFormat="1" applyFont="1" applyFill="1" applyBorder="1" applyAlignment="1">
      <alignment horizontal="center"/>
    </xf>
    <xf numFmtId="3" fontId="0" fillId="0" borderId="1" xfId="0" applyNumberFormat="1" applyBorder="1" applyAlignment="1">
      <alignment horizontal="left"/>
    </xf>
    <xf numFmtId="3" fontId="0" fillId="0" borderId="1" xfId="0" applyNumberFormat="1" applyBorder="1" applyAlignment="1">
      <alignment horizontal="center"/>
    </xf>
    <xf numFmtId="3" fontId="3" fillId="2" borderId="1" xfId="0" applyNumberFormat="1" applyFont="1" applyFill="1" applyBorder="1" applyAlignment="1">
      <alignment horizontal="left" vertical="center"/>
    </xf>
    <xf numFmtId="0" fontId="4" fillId="0" borderId="1" xfId="0" applyFont="1" applyBorder="1" applyAlignment="1" applyProtection="1">
      <alignment horizontal="left"/>
      <protection locked="0"/>
    </xf>
    <xf numFmtId="164" fontId="0" fillId="0" borderId="4" xfId="1" applyNumberFormat="1" applyFont="1" applyBorder="1" applyAlignment="1" applyProtection="1">
      <alignment horizontal="center"/>
      <protection locked="0"/>
    </xf>
    <xf numFmtId="0" fontId="5" fillId="2" borderId="1" xfId="0" applyFont="1" applyFill="1" applyBorder="1" applyAlignment="1" applyProtection="1">
      <alignment horizontal="left"/>
      <protection locked="0"/>
    </xf>
    <xf numFmtId="164" fontId="3" fillId="2" borderId="4" xfId="1" applyNumberFormat="1" applyFont="1" applyFill="1" applyBorder="1" applyAlignment="1" applyProtection="1">
      <alignment horizontal="center"/>
      <protection locked="0"/>
    </xf>
    <xf numFmtId="0" fontId="3" fillId="2" borderId="1" xfId="0" applyFont="1" applyFill="1" applyBorder="1" applyAlignment="1">
      <alignment horizontal="left"/>
    </xf>
    <xf numFmtId="0" fontId="4" fillId="0" borderId="4" xfId="0" applyFont="1" applyBorder="1" applyAlignment="1" applyProtection="1">
      <alignment horizontal="left"/>
      <protection locked="0"/>
    </xf>
    <xf numFmtId="0" fontId="3" fillId="0" borderId="0" xfId="0" applyFont="1" applyFill="1" applyBorder="1" applyAlignment="1">
      <alignment horizontal="left"/>
    </xf>
    <xf numFmtId="164" fontId="3" fillId="0" borderId="0" xfId="1" applyNumberFormat="1" applyFont="1" applyFill="1" applyBorder="1" applyAlignment="1" applyProtection="1">
      <alignment horizontal="center"/>
      <protection locked="0"/>
    </xf>
    <xf numFmtId="164" fontId="3" fillId="2" borderId="1" xfId="1" applyNumberFormat="1" applyFont="1" applyFill="1" applyBorder="1" applyAlignment="1" applyProtection="1">
      <alignment horizontal="center"/>
      <protection locked="0"/>
    </xf>
    <xf numFmtId="3" fontId="3" fillId="2" borderId="1" xfId="0" applyNumberFormat="1" applyFont="1" applyFill="1" applyBorder="1" applyAlignment="1">
      <alignment vertical="center"/>
    </xf>
    <xf numFmtId="3" fontId="3" fillId="2" borderId="1" xfId="0" applyNumberFormat="1" applyFont="1" applyFill="1" applyBorder="1" applyAlignment="1">
      <alignment horizontal="left" vertical="center" wrapText="1"/>
    </xf>
    <xf numFmtId="3" fontId="0" fillId="0" borderId="0" xfId="0" applyNumberFormat="1" applyAlignment="1">
      <alignment horizontal="center"/>
    </xf>
    <xf numFmtId="3" fontId="0" fillId="0" borderId="1" xfId="0" applyNumberFormat="1" applyBorder="1" applyAlignment="1">
      <alignment horizontal="center" vertical="center"/>
    </xf>
    <xf numFmtId="3" fontId="3" fillId="0" borderId="1" xfId="0" applyNumberFormat="1" applyFont="1" applyBorder="1" applyAlignment="1">
      <alignment horizontal="left"/>
    </xf>
    <xf numFmtId="3" fontId="3" fillId="0" borderId="1" xfId="0" applyNumberFormat="1" applyFont="1" applyBorder="1" applyAlignment="1">
      <alignment horizontal="center" vertical="center"/>
    </xf>
    <xf numFmtId="3" fontId="3" fillId="0" borderId="1" xfId="0" applyNumberFormat="1" applyFont="1" applyBorder="1" applyAlignment="1">
      <alignment horizontal="center"/>
    </xf>
    <xf numFmtId="0" fontId="1" fillId="0" borderId="0" xfId="4" applyProtection="1">
      <protection locked="0"/>
    </xf>
    <xf numFmtId="0" fontId="10" fillId="0" borderId="8" xfId="2" applyFont="1" applyBorder="1" applyProtection="1">
      <protection locked="0"/>
    </xf>
    <xf numFmtId="0" fontId="11" fillId="0" borderId="9" xfId="4" applyFont="1" applyBorder="1" applyAlignment="1" applyProtection="1">
      <alignment horizontal="center" wrapText="1"/>
      <protection locked="0"/>
    </xf>
    <xf numFmtId="0" fontId="11" fillId="0" borderId="10" xfId="4" applyFont="1" applyBorder="1" applyAlignment="1" applyProtection="1">
      <alignment horizontal="center" wrapText="1"/>
      <protection locked="0"/>
    </xf>
    <xf numFmtId="0" fontId="10" fillId="0" borderId="11" xfId="2" applyFont="1" applyBorder="1"/>
    <xf numFmtId="0" fontId="12" fillId="2" borderId="12" xfId="4" applyFont="1" applyFill="1" applyBorder="1" applyAlignment="1" applyProtection="1">
      <alignment horizontal="center"/>
      <protection locked="0"/>
    </xf>
    <xf numFmtId="0" fontId="0" fillId="4" borderId="1" xfId="0" applyFill="1" applyBorder="1"/>
    <xf numFmtId="0" fontId="3" fillId="0" borderId="0" xfId="0" applyFont="1" applyAlignment="1">
      <alignment horizontal="center" vertical="center"/>
    </xf>
    <xf numFmtId="0" fontId="3" fillId="0" borderId="0" xfId="0" applyFont="1" applyAlignment="1">
      <alignment horizontal="center"/>
    </xf>
    <xf numFmtId="0" fontId="13" fillId="6" borderId="15" xfId="0" applyFont="1" applyFill="1" applyBorder="1" applyAlignment="1">
      <alignment horizontal="center"/>
    </xf>
    <xf numFmtId="0" fontId="0" fillId="0" borderId="0" xfId="0" applyProtection="1">
      <protection locked="0"/>
    </xf>
    <xf numFmtId="0" fontId="15" fillId="0" borderId="0" xfId="0" applyFont="1" applyProtection="1">
      <protection locked="0"/>
    </xf>
    <xf numFmtId="0" fontId="16" fillId="0" borderId="0" xfId="0" applyFont="1" applyProtection="1">
      <protection locked="0"/>
    </xf>
    <xf numFmtId="9" fontId="17" fillId="2" borderId="12" xfId="1" applyFont="1" applyFill="1" applyBorder="1" applyAlignment="1" applyProtection="1">
      <alignment horizontal="center"/>
      <protection locked="0"/>
    </xf>
    <xf numFmtId="0" fontId="17" fillId="2" borderId="16" xfId="0" applyFont="1" applyFill="1" applyBorder="1" applyAlignment="1" applyProtection="1">
      <alignment horizontal="center"/>
      <protection locked="0"/>
    </xf>
    <xf numFmtId="0" fontId="17" fillId="2" borderId="17" xfId="0" applyFont="1" applyFill="1" applyBorder="1" applyAlignment="1" applyProtection="1">
      <alignment horizontal="center" vertical="center" wrapText="1"/>
      <protection locked="0"/>
    </xf>
    <xf numFmtId="9" fontId="18" fillId="0" borderId="15" xfId="5" applyFont="1" applyBorder="1" applyAlignment="1" applyProtection="1">
      <alignment horizontal="center" vertical="center"/>
      <protection locked="0"/>
    </xf>
    <xf numFmtId="0" fontId="18" fillId="0" borderId="15" xfId="0" applyFont="1" applyBorder="1" applyAlignment="1" applyProtection="1">
      <alignment horizontal="center" vertical="center"/>
      <protection locked="0"/>
    </xf>
    <xf numFmtId="0" fontId="19" fillId="0" borderId="18" xfId="0" applyFont="1" applyBorder="1" applyAlignment="1" applyProtection="1">
      <alignment horizontal="left" vertical="center" wrapText="1"/>
      <protection locked="0"/>
    </xf>
    <xf numFmtId="9" fontId="18" fillId="0" borderId="1" xfId="5" applyFont="1" applyBorder="1" applyAlignment="1" applyProtection="1">
      <alignment horizontal="center"/>
      <protection locked="0"/>
    </xf>
    <xf numFmtId="0" fontId="18" fillId="0" borderId="1" xfId="0" applyFont="1" applyBorder="1" applyAlignment="1" applyProtection="1">
      <alignment horizontal="center"/>
      <protection locked="0"/>
    </xf>
    <xf numFmtId="0" fontId="15" fillId="0" borderId="10" xfId="0" applyFont="1" applyBorder="1" applyProtection="1">
      <protection locked="0"/>
    </xf>
    <xf numFmtId="9" fontId="18" fillId="0" borderId="4" xfId="5" applyFont="1" applyBorder="1" applyAlignment="1" applyProtection="1">
      <alignment horizontal="center"/>
      <protection locked="0"/>
    </xf>
    <xf numFmtId="0" fontId="18" fillId="0" borderId="19" xfId="0" applyFont="1" applyBorder="1" applyAlignment="1" applyProtection="1">
      <alignment horizontal="center"/>
      <protection locked="0"/>
    </xf>
    <xf numFmtId="0" fontId="15" fillId="0" borderId="9" xfId="0" applyFont="1" applyBorder="1" applyProtection="1">
      <protection locked="0"/>
    </xf>
    <xf numFmtId="0" fontId="17" fillId="8" borderId="12" xfId="0" applyFont="1" applyFill="1" applyBorder="1" applyAlignment="1" applyProtection="1">
      <alignment horizontal="center" vertical="center" wrapText="1"/>
      <protection locked="0"/>
    </xf>
    <xf numFmtId="0" fontId="17" fillId="8" borderId="20" xfId="0" applyFont="1" applyFill="1" applyBorder="1" applyAlignment="1" applyProtection="1">
      <alignment horizontal="center" vertical="center" wrapText="1"/>
      <protection locked="0"/>
    </xf>
    <xf numFmtId="164" fontId="0" fillId="0" borderId="21" xfId="5" applyNumberFormat="1" applyFont="1" applyBorder="1" applyAlignment="1">
      <alignment horizontal="center"/>
    </xf>
    <xf numFmtId="9" fontId="0" fillId="0" borderId="22" xfId="5" applyFont="1" applyBorder="1" applyAlignment="1">
      <alignment horizontal="center"/>
    </xf>
    <xf numFmtId="165" fontId="0" fillId="0" borderId="22" xfId="3" applyNumberFormat="1" applyFont="1" applyBorder="1" applyAlignment="1">
      <alignment horizontal="center"/>
    </xf>
    <xf numFmtId="0" fontId="22" fillId="0" borderId="23" xfId="0" applyFont="1" applyBorder="1" applyAlignment="1" applyProtection="1">
      <alignment wrapText="1"/>
      <protection locked="0"/>
    </xf>
    <xf numFmtId="164" fontId="0" fillId="0" borderId="24" xfId="5" applyNumberFormat="1" applyFont="1" applyBorder="1" applyAlignment="1">
      <alignment horizontal="center"/>
    </xf>
    <xf numFmtId="9" fontId="0" fillId="0" borderId="19" xfId="5" applyFont="1" applyBorder="1" applyAlignment="1">
      <alignment horizontal="center"/>
    </xf>
    <xf numFmtId="165" fontId="0" fillId="0" borderId="19" xfId="3" applyNumberFormat="1" applyFont="1" applyBorder="1" applyAlignment="1">
      <alignment horizontal="center"/>
    </xf>
    <xf numFmtId="0" fontId="22" fillId="0" borderId="25" xfId="0" applyFont="1" applyBorder="1" applyProtection="1">
      <protection locked="0"/>
    </xf>
    <xf numFmtId="9" fontId="23" fillId="2" borderId="21" xfId="5" applyFont="1" applyFill="1" applyBorder="1" applyAlignment="1" applyProtection="1">
      <alignment horizontal="center"/>
      <protection locked="0"/>
    </xf>
    <xf numFmtId="9" fontId="23" fillId="2" borderId="26" xfId="5" applyFont="1" applyFill="1" applyBorder="1" applyAlignment="1" applyProtection="1">
      <alignment horizontal="center"/>
      <protection locked="0"/>
    </xf>
    <xf numFmtId="165" fontId="23" fillId="2" borderId="26" xfId="3" applyNumberFormat="1" applyFont="1" applyFill="1" applyBorder="1" applyAlignment="1" applyProtection="1">
      <alignment horizontal="center"/>
      <protection locked="0"/>
    </xf>
    <xf numFmtId="0" fontId="23" fillId="2" borderId="27" xfId="0" applyFont="1" applyFill="1" applyBorder="1" applyProtection="1">
      <protection locked="0"/>
    </xf>
    <xf numFmtId="9" fontId="23" fillId="2" borderId="28" xfId="5" applyFont="1" applyFill="1" applyBorder="1" applyAlignment="1" applyProtection="1">
      <alignment horizontal="center"/>
      <protection locked="0"/>
    </xf>
    <xf numFmtId="9" fontId="23" fillId="2" borderId="29" xfId="5" applyFont="1" applyFill="1" applyBorder="1" applyAlignment="1" applyProtection="1">
      <alignment horizontal="center"/>
      <protection locked="0"/>
    </xf>
    <xf numFmtId="165" fontId="23" fillId="2" borderId="29" xfId="3" applyNumberFormat="1" applyFont="1" applyFill="1" applyBorder="1" applyAlignment="1" applyProtection="1">
      <alignment horizontal="center"/>
      <protection locked="0"/>
    </xf>
    <xf numFmtId="0" fontId="23" fillId="2" borderId="14" xfId="0" applyFont="1" applyFill="1" applyBorder="1" applyProtection="1">
      <protection locked="0"/>
    </xf>
    <xf numFmtId="164" fontId="0" fillId="0" borderId="30" xfId="5" applyNumberFormat="1" applyFont="1" applyBorder="1" applyAlignment="1">
      <alignment horizontal="center"/>
    </xf>
    <xf numFmtId="164" fontId="0" fillId="0" borderId="15" xfId="5" applyNumberFormat="1" applyFont="1" applyBorder="1" applyAlignment="1">
      <alignment horizontal="center"/>
    </xf>
    <xf numFmtId="165" fontId="0" fillId="0" borderId="15" xfId="3" applyNumberFormat="1" applyFont="1" applyBorder="1" applyAlignment="1">
      <alignment horizontal="center"/>
    </xf>
    <xf numFmtId="0" fontId="22" fillId="0" borderId="31" xfId="0" applyFont="1" applyBorder="1" applyProtection="1">
      <protection locked="0"/>
    </xf>
    <xf numFmtId="164" fontId="0" fillId="0" borderId="8" xfId="5" applyNumberFormat="1" applyFont="1" applyBorder="1" applyAlignment="1">
      <alignment horizontal="center"/>
    </xf>
    <xf numFmtId="164" fontId="0" fillId="0" borderId="1" xfId="5" applyNumberFormat="1" applyFont="1" applyBorder="1" applyAlignment="1">
      <alignment horizontal="center"/>
    </xf>
    <xf numFmtId="165" fontId="0" fillId="0" borderId="1" xfId="3" applyNumberFormat="1" applyFont="1" applyBorder="1" applyAlignment="1">
      <alignment horizontal="center"/>
    </xf>
    <xf numFmtId="0" fontId="22" fillId="0" borderId="32" xfId="0" applyFont="1" applyBorder="1" applyProtection="1">
      <protection locked="0"/>
    </xf>
    <xf numFmtId="164" fontId="0" fillId="0" borderId="4" xfId="5" applyNumberFormat="1" applyFont="1" applyBorder="1" applyAlignment="1">
      <alignment horizontal="center"/>
    </xf>
    <xf numFmtId="165" fontId="0" fillId="0" borderId="4" xfId="3" applyNumberFormat="1" applyFont="1" applyBorder="1" applyAlignment="1">
      <alignment horizontal="center"/>
    </xf>
    <xf numFmtId="0" fontId="22" fillId="0" borderId="33" xfId="0" applyFont="1" applyBorder="1" applyProtection="1">
      <protection locked="0"/>
    </xf>
    <xf numFmtId="164" fontId="0" fillId="0" borderId="8" xfId="1" applyNumberFormat="1" applyFont="1" applyBorder="1" applyAlignment="1">
      <alignment horizontal="center"/>
    </xf>
    <xf numFmtId="164" fontId="0" fillId="0" borderId="1" xfId="1" applyNumberFormat="1" applyFont="1" applyBorder="1" applyAlignment="1">
      <alignment horizontal="center"/>
    </xf>
    <xf numFmtId="164" fontId="0" fillId="0" borderId="34" xfId="1" applyNumberFormat="1" applyFont="1" applyBorder="1" applyAlignment="1">
      <alignment horizontal="center"/>
    </xf>
    <xf numFmtId="164" fontId="0" fillId="0" borderId="19" xfId="1" applyNumberFormat="1" applyFont="1" applyBorder="1" applyAlignment="1">
      <alignment horizontal="center"/>
    </xf>
    <xf numFmtId="0" fontId="23" fillId="8" borderId="13" xfId="0" applyFont="1" applyFill="1" applyBorder="1" applyAlignment="1" applyProtection="1">
      <alignment horizontal="center" vertical="center" wrapText="1"/>
      <protection locked="0"/>
    </xf>
    <xf numFmtId="0" fontId="23" fillId="8" borderId="12" xfId="0" applyFont="1" applyFill="1" applyBorder="1" applyAlignment="1" applyProtection="1">
      <alignment horizontal="center" vertical="center" wrapText="1"/>
      <protection locked="0"/>
    </xf>
    <xf numFmtId="0" fontId="23" fillId="8" borderId="14" xfId="0" applyFont="1" applyFill="1" applyBorder="1" applyAlignment="1" applyProtection="1">
      <alignment horizontal="center" vertical="center" wrapText="1"/>
      <protection locked="0"/>
    </xf>
    <xf numFmtId="166" fontId="0" fillId="0" borderId="0" xfId="0" applyNumberFormat="1"/>
    <xf numFmtId="164" fontId="0" fillId="0" borderId="0" xfId="1" applyNumberFormat="1" applyFont="1"/>
    <xf numFmtId="3" fontId="3" fillId="0" borderId="0" xfId="0" applyNumberFormat="1" applyFont="1" applyAlignment="1">
      <alignment horizontal="center" vertical="center" wrapText="1"/>
    </xf>
    <xf numFmtId="0" fontId="12" fillId="2" borderId="14" xfId="4" applyFont="1" applyFill="1" applyBorder="1" applyAlignment="1" applyProtection="1">
      <alignment horizontal="center"/>
      <protection locked="0"/>
    </xf>
    <xf numFmtId="0" fontId="1" fillId="2" borderId="13" xfId="4" applyFill="1" applyBorder="1" applyAlignment="1" applyProtection="1">
      <alignment horizontal="center"/>
      <protection locked="0"/>
    </xf>
    <xf numFmtId="0" fontId="12" fillId="5" borderId="14" xfId="4" applyFont="1" applyFill="1" applyBorder="1" applyAlignment="1" applyProtection="1">
      <alignment horizontal="center"/>
      <protection locked="0"/>
    </xf>
    <xf numFmtId="0" fontId="12" fillId="5" borderId="13" xfId="4" applyFont="1" applyFill="1" applyBorder="1" applyAlignment="1" applyProtection="1">
      <alignment horizontal="center"/>
      <protection locked="0"/>
    </xf>
    <xf numFmtId="0" fontId="14" fillId="0" borderId="1" xfId="0" applyFont="1" applyBorder="1" applyAlignment="1" applyProtection="1">
      <alignment horizontal="center"/>
      <protection locked="0"/>
    </xf>
    <xf numFmtId="0" fontId="15" fillId="0" borderId="0" xfId="0" applyFont="1" applyAlignment="1" applyProtection="1">
      <alignment horizontal="center" wrapText="1"/>
      <protection locked="0"/>
    </xf>
    <xf numFmtId="0" fontId="17" fillId="0" borderId="0" xfId="0" applyFont="1" applyAlignment="1" applyProtection="1">
      <alignment horizontal="left" vertical="top" wrapText="1"/>
      <protection locked="0"/>
    </xf>
    <xf numFmtId="0" fontId="0" fillId="0" borderId="0" xfId="0"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0" xfId="0" applyFont="1" applyAlignment="1" applyProtection="1">
      <alignment horizontal="left" vertical="center" wrapText="1"/>
      <protection locked="0"/>
    </xf>
    <xf numFmtId="0" fontId="21" fillId="2" borderId="14" xfId="0" applyFont="1" applyFill="1" applyBorder="1" applyAlignment="1" applyProtection="1">
      <alignment horizontal="center" wrapText="1"/>
      <protection locked="0"/>
    </xf>
    <xf numFmtId="0" fontId="21" fillId="2" borderId="3" xfId="0" applyFont="1" applyFill="1" applyBorder="1" applyAlignment="1" applyProtection="1">
      <alignment horizontal="center" wrapText="1"/>
      <protection locked="0"/>
    </xf>
    <xf numFmtId="0" fontId="21" fillId="2" borderId="13" xfId="0" applyFont="1" applyFill="1" applyBorder="1" applyAlignment="1" applyProtection="1">
      <alignment horizontal="center" wrapText="1"/>
      <protection locked="0"/>
    </xf>
    <xf numFmtId="0" fontId="15" fillId="7" borderId="14" xfId="0" applyFont="1" applyFill="1" applyBorder="1" applyAlignment="1" applyProtection="1">
      <alignment horizontal="center" vertical="top" wrapText="1"/>
      <protection locked="0"/>
    </xf>
    <xf numFmtId="0" fontId="15" fillId="7" borderId="3" xfId="0" applyFont="1" applyFill="1" applyBorder="1" applyAlignment="1" applyProtection="1">
      <alignment horizontal="center" vertical="top" wrapText="1"/>
      <protection locked="0"/>
    </xf>
    <xf numFmtId="0" fontId="15" fillId="7" borderId="13" xfId="0" applyFont="1" applyFill="1" applyBorder="1" applyAlignment="1" applyProtection="1">
      <alignment horizontal="center" vertical="top" wrapText="1"/>
      <protection locked="0"/>
    </xf>
    <xf numFmtId="0" fontId="15" fillId="0" borderId="0" xfId="0" applyFont="1" applyAlignment="1" applyProtection="1">
      <alignment horizontal="center" vertical="top" wrapText="1"/>
      <protection locked="0"/>
    </xf>
    <xf numFmtId="0" fontId="0" fillId="0" borderId="0" xfId="0" applyAlignment="1" applyProtection="1">
      <alignment horizontal="center" vertical="top" wrapText="1"/>
      <protection locked="0"/>
    </xf>
    <xf numFmtId="0" fontId="0" fillId="0" borderId="0" xfId="0" applyAlignment="1" applyProtection="1">
      <alignment horizontal="left" vertical="center" wrapText="1"/>
      <protection locked="0"/>
    </xf>
    <xf numFmtId="0" fontId="24" fillId="4" borderId="2" xfId="0" applyFont="1" applyFill="1" applyBorder="1" applyAlignment="1">
      <alignment horizontal="center" vertical="center" wrapText="1"/>
    </xf>
    <xf numFmtId="0" fontId="24" fillId="4" borderId="37" xfId="0" applyFont="1" applyFill="1" applyBorder="1" applyAlignment="1">
      <alignment horizontal="center" vertical="center" wrapText="1"/>
    </xf>
    <xf numFmtId="0" fontId="24" fillId="4" borderId="11" xfId="0" applyFont="1" applyFill="1" applyBorder="1" applyAlignment="1">
      <alignment horizontal="center" vertical="center" wrapText="1"/>
    </xf>
    <xf numFmtId="0" fontId="24" fillId="4" borderId="27" xfId="0" applyFont="1" applyFill="1" applyBorder="1" applyAlignment="1">
      <alignment horizontal="center" vertical="center" wrapText="1"/>
    </xf>
    <xf numFmtId="0" fontId="24" fillId="4" borderId="36" xfId="0" applyFont="1" applyFill="1" applyBorder="1" applyAlignment="1">
      <alignment horizontal="center" vertical="center" wrapText="1"/>
    </xf>
    <xf numFmtId="0" fontId="24" fillId="4" borderId="0" xfId="0" applyFont="1" applyFill="1" applyAlignment="1">
      <alignment horizontal="center" vertical="center" wrapText="1"/>
    </xf>
    <xf numFmtId="0" fontId="24" fillId="4" borderId="35" xfId="0" applyFont="1" applyFill="1" applyBorder="1" applyAlignment="1">
      <alignment horizontal="center" vertical="center" wrapText="1"/>
    </xf>
    <xf numFmtId="0" fontId="8" fillId="4" borderId="1" xfId="2" applyFont="1" applyFill="1" applyBorder="1" applyAlignment="1" applyProtection="1">
      <alignment horizontal="center" vertical="center"/>
      <protection locked="0"/>
    </xf>
    <xf numFmtId="0" fontId="3" fillId="2" borderId="1" xfId="0" applyFont="1" applyFill="1" applyBorder="1" applyAlignment="1" applyProtection="1">
      <alignment horizontal="center" wrapText="1"/>
      <protection locked="0"/>
    </xf>
    <xf numFmtId="0" fontId="3" fillId="2" borderId="2" xfId="0" applyFont="1" applyFill="1" applyBorder="1" applyAlignment="1" applyProtection="1">
      <alignment horizontal="center" wrapText="1"/>
      <protection locked="0"/>
    </xf>
    <xf numFmtId="0" fontId="3" fillId="2" borderId="3" xfId="0" applyFont="1" applyFill="1" applyBorder="1" applyAlignment="1" applyProtection="1">
      <alignment horizontal="center" wrapText="1"/>
      <protection locked="0"/>
    </xf>
    <xf numFmtId="0" fontId="7" fillId="4" borderId="1" xfId="2" applyFont="1" applyFill="1" applyBorder="1" applyAlignment="1" applyProtection="1">
      <alignment horizontal="center" vertical="center"/>
      <protection locked="0"/>
    </xf>
    <xf numFmtId="0" fontId="7" fillId="4" borderId="5" xfId="2" applyFont="1" applyFill="1" applyBorder="1" applyAlignment="1" applyProtection="1">
      <alignment horizontal="center" vertical="center"/>
      <protection locked="0"/>
    </xf>
    <xf numFmtId="0" fontId="7" fillId="4" borderId="6" xfId="2" applyFont="1" applyFill="1" applyBorder="1" applyAlignment="1" applyProtection="1">
      <alignment horizontal="center" vertical="center"/>
      <protection locked="0"/>
    </xf>
    <xf numFmtId="0" fontId="7" fillId="4" borderId="7" xfId="2" applyFont="1" applyFill="1" applyBorder="1" applyAlignment="1" applyProtection="1">
      <alignment horizontal="center" vertical="center"/>
      <protection locked="0"/>
    </xf>
    <xf numFmtId="0" fontId="8" fillId="4" borderId="5" xfId="2" applyFont="1" applyFill="1" applyBorder="1" applyAlignment="1" applyProtection="1">
      <alignment horizontal="center" vertical="center"/>
      <protection locked="0"/>
    </xf>
    <xf numFmtId="0" fontId="8" fillId="4" borderId="6" xfId="2" applyFont="1" applyFill="1" applyBorder="1" applyAlignment="1" applyProtection="1">
      <alignment horizontal="center" vertical="center"/>
      <protection locked="0"/>
    </xf>
    <xf numFmtId="0" fontId="8" fillId="4" borderId="7" xfId="2" applyFont="1" applyFill="1" applyBorder="1" applyAlignment="1" applyProtection="1">
      <alignment horizontal="center" vertical="center"/>
      <protection locked="0"/>
    </xf>
    <xf numFmtId="0" fontId="7" fillId="4" borderId="1" xfId="2" applyFont="1" applyFill="1" applyBorder="1" applyAlignment="1" applyProtection="1">
      <alignment horizontal="center" vertical="center" wrapText="1"/>
      <protection locked="0"/>
    </xf>
  </cellXfs>
  <cellStyles count="6">
    <cellStyle name="Hipervínculo" xfId="2" builtinId="8"/>
    <cellStyle name="Millares" xfId="3" builtinId="3"/>
    <cellStyle name="Normal" xfId="0" builtinId="0"/>
    <cellStyle name="Normal 2" xfId="4"/>
    <cellStyle name="Porcentaje" xfId="1" builtinId="5"/>
    <cellStyle name="Porcentaje 2"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43587919620283683"/>
          <c:y val="1.7429193899782137E-2"/>
        </c:manualLayout>
      </c:layout>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s-CO"/>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5717663507495647"/>
          <c:y val="0.16464245220468518"/>
          <c:w val="0.76067352513411712"/>
          <c:h val="0.74545351113621994"/>
        </c:manualLayout>
      </c:layout>
      <c:pie3DChart>
        <c:varyColors val="1"/>
        <c:ser>
          <c:idx val="0"/>
          <c:order val="0"/>
          <c:tx>
            <c:strRef>
              <c:f>Cobertura!$D$4</c:f>
              <c:strCache>
                <c:ptCount val="1"/>
                <c:pt idx="0">
                  <c:v>% COBERTURA</c:v>
                </c:pt>
              </c:strCache>
            </c:strRef>
          </c:tx>
          <c:explosion val="25"/>
          <c:dPt>
            <c:idx val="0"/>
            <c:bubble3D val="0"/>
            <c:spPr>
              <a:gradFill rotWithShape="1">
                <a:gsLst>
                  <a:gs pos="0">
                    <a:schemeClr val="accent1">
                      <a:shade val="40000"/>
                      <a:satMod val="155000"/>
                    </a:schemeClr>
                  </a:gs>
                  <a:gs pos="65000">
                    <a:schemeClr val="accent1">
                      <a:shade val="85000"/>
                      <a:satMod val="155000"/>
                    </a:schemeClr>
                  </a:gs>
                  <a:gs pos="100000">
                    <a:schemeClr val="accent1">
                      <a:shade val="95000"/>
                      <a:satMod val="155000"/>
                    </a:schemeClr>
                  </a:gs>
                </a:gsLst>
                <a:lin ang="16200000" scaled="0"/>
              </a:gradFill>
              <a:ln>
                <a:noFill/>
              </a:ln>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c:spPr>
            <c:extLst xmlns:c16r2="http://schemas.microsoft.com/office/drawing/2015/06/chart">
              <c:ext xmlns:c16="http://schemas.microsoft.com/office/drawing/2014/chart" uri="{C3380CC4-5D6E-409C-BE32-E72D297353CC}">
                <c16:uniqueId val="{00000001-C643-4C0F-A4DF-4FCCA0E53231}"/>
              </c:ext>
            </c:extLst>
          </c:dPt>
          <c:dPt>
            <c:idx val="1"/>
            <c:bubble3D val="0"/>
            <c:spPr>
              <a:gradFill rotWithShape="1">
                <a:gsLst>
                  <a:gs pos="0">
                    <a:schemeClr val="accent2">
                      <a:shade val="40000"/>
                      <a:satMod val="155000"/>
                    </a:schemeClr>
                  </a:gs>
                  <a:gs pos="65000">
                    <a:schemeClr val="accent2">
                      <a:shade val="85000"/>
                      <a:satMod val="155000"/>
                    </a:schemeClr>
                  </a:gs>
                  <a:gs pos="100000">
                    <a:schemeClr val="accent2">
                      <a:shade val="95000"/>
                      <a:satMod val="155000"/>
                    </a:schemeClr>
                  </a:gs>
                </a:gsLst>
                <a:lin ang="16200000" scaled="0"/>
              </a:gradFill>
              <a:ln>
                <a:noFill/>
              </a:ln>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c:spPr>
            <c:extLst xmlns:c16r2="http://schemas.microsoft.com/office/drawing/2015/06/chart">
              <c:ext xmlns:c16="http://schemas.microsoft.com/office/drawing/2014/chart" uri="{C3380CC4-5D6E-409C-BE32-E72D297353CC}">
                <c16:uniqueId val="{00000003-C643-4C0F-A4DF-4FCCA0E53231}"/>
              </c:ext>
            </c:extLst>
          </c:dPt>
          <c:dPt>
            <c:idx val="2"/>
            <c:bubble3D val="0"/>
            <c:spPr>
              <a:gradFill rotWithShape="1">
                <a:gsLst>
                  <a:gs pos="0">
                    <a:schemeClr val="accent3">
                      <a:shade val="40000"/>
                      <a:satMod val="155000"/>
                    </a:schemeClr>
                  </a:gs>
                  <a:gs pos="65000">
                    <a:schemeClr val="accent3">
                      <a:shade val="85000"/>
                      <a:satMod val="155000"/>
                    </a:schemeClr>
                  </a:gs>
                  <a:gs pos="100000">
                    <a:schemeClr val="accent3">
                      <a:shade val="95000"/>
                      <a:satMod val="155000"/>
                    </a:schemeClr>
                  </a:gs>
                </a:gsLst>
                <a:lin ang="16200000" scaled="0"/>
              </a:gradFill>
              <a:ln>
                <a:noFill/>
              </a:ln>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c:spPr>
            <c:extLst xmlns:c16r2="http://schemas.microsoft.com/office/drawing/2015/06/chart">
              <c:ext xmlns:c16="http://schemas.microsoft.com/office/drawing/2014/chart" uri="{C3380CC4-5D6E-409C-BE32-E72D297353CC}">
                <c16:uniqueId val="{00000005-C643-4C0F-A4DF-4FCCA0E53231}"/>
              </c:ext>
            </c:extLst>
          </c:dPt>
          <c:dPt>
            <c:idx val="3"/>
            <c:bubble3D val="0"/>
            <c:spPr>
              <a:gradFill rotWithShape="1">
                <a:gsLst>
                  <a:gs pos="0">
                    <a:schemeClr val="accent4">
                      <a:shade val="40000"/>
                      <a:satMod val="155000"/>
                    </a:schemeClr>
                  </a:gs>
                  <a:gs pos="65000">
                    <a:schemeClr val="accent4">
                      <a:shade val="85000"/>
                      <a:satMod val="155000"/>
                    </a:schemeClr>
                  </a:gs>
                  <a:gs pos="100000">
                    <a:schemeClr val="accent4">
                      <a:shade val="95000"/>
                      <a:satMod val="155000"/>
                    </a:schemeClr>
                  </a:gs>
                </a:gsLst>
                <a:lin ang="16200000" scaled="0"/>
              </a:gradFill>
              <a:ln>
                <a:noFill/>
              </a:ln>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c:spPr>
            <c:extLst xmlns:c16r2="http://schemas.microsoft.com/office/drawing/2015/06/chart">
              <c:ext xmlns:c16="http://schemas.microsoft.com/office/drawing/2014/chart" uri="{C3380CC4-5D6E-409C-BE32-E72D297353CC}">
                <c16:uniqueId val="{00000007-C643-4C0F-A4DF-4FCCA0E53231}"/>
              </c:ext>
            </c:extLst>
          </c:dPt>
          <c:dPt>
            <c:idx val="4"/>
            <c:bubble3D val="0"/>
            <c:spPr>
              <a:gradFill rotWithShape="1">
                <a:gsLst>
                  <a:gs pos="0">
                    <a:schemeClr val="accent5">
                      <a:shade val="40000"/>
                      <a:satMod val="155000"/>
                    </a:schemeClr>
                  </a:gs>
                  <a:gs pos="65000">
                    <a:schemeClr val="accent5">
                      <a:shade val="85000"/>
                      <a:satMod val="155000"/>
                    </a:schemeClr>
                  </a:gs>
                  <a:gs pos="100000">
                    <a:schemeClr val="accent5">
                      <a:shade val="95000"/>
                      <a:satMod val="155000"/>
                    </a:schemeClr>
                  </a:gs>
                </a:gsLst>
                <a:lin ang="16200000" scaled="0"/>
              </a:gradFill>
              <a:ln>
                <a:noFill/>
              </a:ln>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c:spPr>
            <c:extLst xmlns:c16r2="http://schemas.microsoft.com/office/drawing/2015/06/chart">
              <c:ext xmlns:c16="http://schemas.microsoft.com/office/drawing/2014/chart" uri="{C3380CC4-5D6E-409C-BE32-E72D297353CC}">
                <c16:uniqueId val="{00000009-C643-4C0F-A4DF-4FCCA0E53231}"/>
              </c:ext>
            </c:extLst>
          </c:dPt>
          <c:dPt>
            <c:idx val="5"/>
            <c:bubble3D val="0"/>
            <c:spPr>
              <a:gradFill rotWithShape="1">
                <a:gsLst>
                  <a:gs pos="0">
                    <a:schemeClr val="accent6">
                      <a:shade val="40000"/>
                      <a:satMod val="155000"/>
                    </a:schemeClr>
                  </a:gs>
                  <a:gs pos="65000">
                    <a:schemeClr val="accent6">
                      <a:shade val="85000"/>
                      <a:satMod val="155000"/>
                    </a:schemeClr>
                  </a:gs>
                  <a:gs pos="100000">
                    <a:schemeClr val="accent6">
                      <a:shade val="95000"/>
                      <a:satMod val="155000"/>
                    </a:schemeClr>
                  </a:gs>
                </a:gsLst>
                <a:lin ang="16200000" scaled="0"/>
              </a:gradFill>
              <a:ln>
                <a:noFill/>
              </a:ln>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c:spPr>
            <c:extLst xmlns:c16r2="http://schemas.microsoft.com/office/drawing/2015/06/chart">
              <c:ext xmlns:c16="http://schemas.microsoft.com/office/drawing/2014/chart" uri="{C3380CC4-5D6E-409C-BE32-E72D297353CC}">
                <c16:uniqueId val="{0000000B-C643-4C0F-A4DF-4FCCA0E53231}"/>
              </c:ext>
            </c:extLst>
          </c:dPt>
          <c:dPt>
            <c:idx val="6"/>
            <c:bubble3D val="0"/>
            <c:spPr>
              <a:gradFill rotWithShape="1">
                <a:gsLst>
                  <a:gs pos="0">
                    <a:schemeClr val="accent1">
                      <a:lumMod val="60000"/>
                      <a:shade val="40000"/>
                      <a:satMod val="155000"/>
                    </a:schemeClr>
                  </a:gs>
                  <a:gs pos="65000">
                    <a:schemeClr val="accent1">
                      <a:lumMod val="60000"/>
                      <a:shade val="85000"/>
                      <a:satMod val="155000"/>
                    </a:schemeClr>
                  </a:gs>
                  <a:gs pos="100000">
                    <a:schemeClr val="accent1">
                      <a:lumMod val="60000"/>
                      <a:shade val="95000"/>
                      <a:satMod val="155000"/>
                    </a:schemeClr>
                  </a:gs>
                </a:gsLst>
                <a:lin ang="16200000" scaled="0"/>
              </a:gradFill>
              <a:ln>
                <a:noFill/>
              </a:ln>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c:spPr>
            <c:extLst xmlns:c16r2="http://schemas.microsoft.com/office/drawing/2015/06/chart">
              <c:ext xmlns:c16="http://schemas.microsoft.com/office/drawing/2014/chart" uri="{C3380CC4-5D6E-409C-BE32-E72D297353CC}">
                <c16:uniqueId val="{0000000D-C643-4C0F-A4DF-4FCCA0E53231}"/>
              </c:ext>
            </c:extLst>
          </c:dPt>
          <c:dPt>
            <c:idx val="7"/>
            <c:bubble3D val="0"/>
            <c:spPr>
              <a:gradFill rotWithShape="1">
                <a:gsLst>
                  <a:gs pos="0">
                    <a:schemeClr val="accent2">
                      <a:lumMod val="60000"/>
                      <a:shade val="40000"/>
                      <a:satMod val="155000"/>
                    </a:schemeClr>
                  </a:gs>
                  <a:gs pos="65000">
                    <a:schemeClr val="accent2">
                      <a:lumMod val="60000"/>
                      <a:shade val="85000"/>
                      <a:satMod val="155000"/>
                    </a:schemeClr>
                  </a:gs>
                  <a:gs pos="100000">
                    <a:schemeClr val="accent2">
                      <a:lumMod val="60000"/>
                      <a:shade val="95000"/>
                      <a:satMod val="155000"/>
                    </a:schemeClr>
                  </a:gs>
                </a:gsLst>
                <a:lin ang="16200000" scaled="0"/>
              </a:gradFill>
              <a:ln>
                <a:noFill/>
              </a:ln>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c:spPr>
            <c:extLst xmlns:c16r2="http://schemas.microsoft.com/office/drawing/2015/06/chart">
              <c:ext xmlns:c16="http://schemas.microsoft.com/office/drawing/2014/chart" uri="{C3380CC4-5D6E-409C-BE32-E72D297353CC}">
                <c16:uniqueId val="{0000000F-C643-4C0F-A4DF-4FCCA0E53231}"/>
              </c:ext>
            </c:extLst>
          </c:dPt>
          <c:dPt>
            <c:idx val="8"/>
            <c:bubble3D val="0"/>
            <c:spPr>
              <a:gradFill rotWithShape="1">
                <a:gsLst>
                  <a:gs pos="0">
                    <a:schemeClr val="accent3">
                      <a:lumMod val="60000"/>
                      <a:shade val="40000"/>
                      <a:satMod val="155000"/>
                    </a:schemeClr>
                  </a:gs>
                  <a:gs pos="65000">
                    <a:schemeClr val="accent3">
                      <a:lumMod val="60000"/>
                      <a:shade val="85000"/>
                      <a:satMod val="155000"/>
                    </a:schemeClr>
                  </a:gs>
                  <a:gs pos="100000">
                    <a:schemeClr val="accent3">
                      <a:lumMod val="60000"/>
                      <a:shade val="95000"/>
                      <a:satMod val="155000"/>
                    </a:schemeClr>
                  </a:gs>
                </a:gsLst>
                <a:lin ang="16200000" scaled="0"/>
              </a:gradFill>
              <a:ln>
                <a:noFill/>
              </a:ln>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c:spPr>
            <c:extLst xmlns:c16r2="http://schemas.microsoft.com/office/drawing/2015/06/chart">
              <c:ext xmlns:c16="http://schemas.microsoft.com/office/drawing/2014/chart" uri="{C3380CC4-5D6E-409C-BE32-E72D297353CC}">
                <c16:uniqueId val="{00000011-C643-4C0F-A4DF-4FCCA0E53231}"/>
              </c:ext>
            </c:extLst>
          </c:dPt>
          <c:dLbls>
            <c:dLbl>
              <c:idx val="1"/>
              <c:layout/>
              <c:tx>
                <c:rich>
                  <a:bodyPr/>
                  <a:lstStyle/>
                  <a:p>
                    <a:fld id="{5E11A0F7-36FC-4580-8210-EC83C7D885A6}" type="CATEGORYNAME">
                      <a:rPr lang="en-US" b="1"/>
                      <a:pPr/>
                      <a:t>[NOMBRE DE CATEGORÍA]</a:t>
                    </a:fld>
                    <a:r>
                      <a:rPr lang="en-US" b="1" baseline="0"/>
                      <a:t>; </a:t>
                    </a:r>
                    <a:fld id="{A0E6E37F-1C62-47AE-9F73-3F65FF4914A4}" type="VALUE">
                      <a:rPr lang="en-US" b="1" baseline="0"/>
                      <a:pPr/>
                      <a:t>[VALOR]</a:t>
                    </a:fld>
                    <a:endParaRPr lang="en-US" b="1" baseline="0"/>
                  </a:p>
                </c:rich>
              </c:tx>
              <c:showLegendKey val="0"/>
              <c:showVal val="1"/>
              <c:showCatName val="1"/>
              <c:showSerName val="0"/>
              <c:showPercent val="0"/>
              <c:showBubbleSize val="0"/>
              <c:extLst xmlns:c16r2="http://schemas.microsoft.com/office/drawing/2015/06/chart">
                <c:ext xmlns:c16="http://schemas.microsoft.com/office/drawing/2014/chart" uri="{C3380CC4-5D6E-409C-BE32-E72D297353CC}">
                  <c16:uniqueId val="{00000003-C643-4C0F-A4DF-4FCCA0E53231}"/>
                </c:ext>
                <c:ext xmlns:c15="http://schemas.microsoft.com/office/drawing/2012/chart" uri="{CE6537A1-D6FC-4f65-9D91-7224C49458BB}">
                  <c15:layout/>
                  <c15:dlblFieldTable/>
                  <c15:showDataLabelsRange val="0"/>
                </c:ext>
              </c:extLst>
            </c:dLbl>
            <c:dLbl>
              <c:idx val="2"/>
              <c:layout>
                <c:manualLayout>
                  <c:x val="-1.3177442051706643E-3"/>
                  <c:y val="-0.10045368511942548"/>
                </c:manualLayout>
              </c:layout>
              <c:dLblPos val="bestFit"/>
              <c:showLegendKey val="0"/>
              <c:showVal val="1"/>
              <c:showCatName val="1"/>
              <c:showSerName val="0"/>
              <c:showPercent val="0"/>
              <c:showBubbleSize val="0"/>
              <c:extLst xmlns:c16r2="http://schemas.microsoft.com/office/drawing/2015/06/chart">
                <c:ext xmlns:c16="http://schemas.microsoft.com/office/drawing/2014/chart" uri="{C3380CC4-5D6E-409C-BE32-E72D297353CC}">
                  <c16:uniqueId val="{00000005-C643-4C0F-A4DF-4FCCA0E53231}"/>
                </c:ext>
                <c:ext xmlns:c15="http://schemas.microsoft.com/office/drawing/2012/chart" uri="{CE6537A1-D6FC-4f65-9D91-7224C49458BB}">
                  <c15:layout/>
                </c:ext>
              </c:extLst>
            </c:dLbl>
            <c:dLbl>
              <c:idx val="3"/>
              <c:layout>
                <c:manualLayout>
                  <c:x val="-7.3528981337280669E-4"/>
                  <c:y val="-6.073136282801251E-2"/>
                </c:manualLayout>
              </c:layout>
              <c:dLblPos val="bestFit"/>
              <c:showLegendKey val="0"/>
              <c:showVal val="1"/>
              <c:showCatName val="1"/>
              <c:showSerName val="0"/>
              <c:showPercent val="0"/>
              <c:showBubbleSize val="0"/>
              <c:extLst xmlns:c16r2="http://schemas.microsoft.com/office/drawing/2015/06/chart">
                <c:ext xmlns:c16="http://schemas.microsoft.com/office/drawing/2014/chart" uri="{C3380CC4-5D6E-409C-BE32-E72D297353CC}">
                  <c16:uniqueId val="{00000007-C643-4C0F-A4DF-4FCCA0E53231}"/>
                </c:ext>
                <c:ext xmlns:c15="http://schemas.microsoft.com/office/drawing/2012/chart" uri="{CE6537A1-D6FC-4f65-9D91-7224C49458BB}">
                  <c15:layout/>
                </c:ext>
              </c:extLst>
            </c:dLbl>
            <c:dLbl>
              <c:idx val="4"/>
              <c:layout>
                <c:manualLayout>
                  <c:x val="-4.7118964004975873E-2"/>
                  <c:y val="-1.0804956569971238E-2"/>
                </c:manualLayout>
              </c:layout>
              <c:dLblPos val="bestFit"/>
              <c:showLegendKey val="0"/>
              <c:showVal val="1"/>
              <c:showCatName val="1"/>
              <c:showSerName val="0"/>
              <c:showPercent val="0"/>
              <c:showBubbleSize val="0"/>
              <c:extLst xmlns:c16r2="http://schemas.microsoft.com/office/drawing/2015/06/chart">
                <c:ext xmlns:c16="http://schemas.microsoft.com/office/drawing/2014/chart" uri="{C3380CC4-5D6E-409C-BE32-E72D297353CC}">
                  <c16:uniqueId val="{00000009-C643-4C0F-A4DF-4FCCA0E53231}"/>
                </c:ext>
                <c:ext xmlns:c15="http://schemas.microsoft.com/office/drawing/2012/chart" uri="{CE6537A1-D6FC-4f65-9D91-7224C49458BB}">
                  <c15:layout/>
                </c:ext>
              </c:extLst>
            </c:dLbl>
            <c:dLbl>
              <c:idx val="5"/>
              <c:layout>
                <c:manualLayout>
                  <c:x val="-7.1500465237271008E-2"/>
                  <c:y val="-6.900794263462165E-2"/>
                </c:manualLayout>
              </c:layout>
              <c:showLegendKey val="0"/>
              <c:showVal val="1"/>
              <c:showCatName val="1"/>
              <c:showSerName val="0"/>
              <c:showPercent val="0"/>
              <c:showBubbleSize val="0"/>
              <c:extLst xmlns:c16r2="http://schemas.microsoft.com/office/drawing/2015/06/chart">
                <c:ext xmlns:c16="http://schemas.microsoft.com/office/drawing/2014/chart" uri="{C3380CC4-5D6E-409C-BE32-E72D297353CC}">
                  <c16:uniqueId val="{0000000B-C643-4C0F-A4DF-4FCCA0E53231}"/>
                </c:ext>
                <c:ext xmlns:c15="http://schemas.microsoft.com/office/drawing/2012/chart" uri="{CE6537A1-D6FC-4f65-9D91-7224C49458BB}">
                  <c15:layout/>
                </c:ext>
              </c:extLst>
            </c:dLbl>
            <c:dLbl>
              <c:idx val="6"/>
              <c:layout>
                <c:manualLayout>
                  <c:x val="1.0910364285785736E-2"/>
                  <c:y val="-6.9816272965879264E-2"/>
                </c:manualLayout>
              </c:layout>
              <c:tx>
                <c:rich>
                  <a:bodyPr/>
                  <a:lstStyle/>
                  <a:p>
                    <a:fld id="{63EB2CD3-834B-4D07-8800-266293178803}" type="CATEGORYNAME">
                      <a:rPr lang="en-US" b="1"/>
                      <a:pPr/>
                      <a:t>[NOMBRE DE CATEGORÍA]</a:t>
                    </a:fld>
                    <a:r>
                      <a:rPr lang="en-US" b="1" baseline="0"/>
                      <a:t>; </a:t>
                    </a:r>
                    <a:fld id="{42CA44D0-B868-4627-AEF2-367F73DEF92B}" type="VALUE">
                      <a:rPr lang="en-US" b="1" baseline="0"/>
                      <a:pPr/>
                      <a:t>[VALOR]</a:t>
                    </a:fld>
                    <a:endParaRPr lang="en-US" b="1" baseline="0"/>
                  </a:p>
                </c:rich>
              </c:tx>
              <c:showLegendKey val="0"/>
              <c:showVal val="1"/>
              <c:showCatName val="1"/>
              <c:showSerName val="0"/>
              <c:showPercent val="0"/>
              <c:showBubbleSize val="0"/>
              <c:extLst xmlns:c16r2="http://schemas.microsoft.com/office/drawing/2015/06/chart">
                <c:ext xmlns:c16="http://schemas.microsoft.com/office/drawing/2014/chart" uri="{C3380CC4-5D6E-409C-BE32-E72D297353CC}">
                  <c16:uniqueId val="{0000000D-C643-4C0F-A4DF-4FCCA0E53231}"/>
                </c:ext>
                <c:ext xmlns:c15="http://schemas.microsoft.com/office/drawing/2012/chart" uri="{CE6537A1-D6FC-4f65-9D91-7224C49458BB}">
                  <c15:layout/>
                  <c15:dlblFieldTable/>
                  <c15:showDataLabelsRange val="0"/>
                </c:ext>
              </c:extLst>
            </c:dLbl>
            <c:dLbl>
              <c:idx val="8"/>
              <c:layout>
                <c:manualLayout>
                  <c:x val="-2.2831407885037992E-2"/>
                  <c:y val="9.5807958645692092E-3"/>
                </c:manualLayout>
              </c:layout>
              <c:showLegendKey val="0"/>
              <c:showVal val="1"/>
              <c:showCatName val="1"/>
              <c:showSerName val="0"/>
              <c:showPercent val="0"/>
              <c:showBubbleSize val="0"/>
              <c:extLst xmlns:c16r2="http://schemas.microsoft.com/office/drawing/2015/06/chart">
                <c:ext xmlns:c16="http://schemas.microsoft.com/office/drawing/2014/chart" uri="{C3380CC4-5D6E-409C-BE32-E72D297353CC}">
                  <c16:uniqueId val="{00000011-C643-4C0F-A4DF-4FCCA0E53231}"/>
                </c:ex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lt1">
                        <a:lumMod val="85000"/>
                      </a:schemeClr>
                    </a:solidFill>
                    <a:latin typeface="+mn-lt"/>
                    <a:ea typeface="+mn-ea"/>
                    <a:cs typeface="+mn-cs"/>
                  </a:defRPr>
                </a:pPr>
                <a:endParaRPr lang="es-CO"/>
              </a:p>
            </c:txPr>
            <c:showLegendKey val="0"/>
            <c:showVal val="1"/>
            <c:showCatName val="1"/>
            <c:showSerName val="0"/>
            <c:showPercent val="0"/>
            <c:showBubbleSize val="0"/>
            <c:showLeaderLines val="1"/>
            <c:leaderLines>
              <c:spPr>
                <a:ln w="9525">
                  <a:solidFill>
                    <a:schemeClr val="lt1">
                      <a:lumMod val="95000"/>
                      <a:alpha val="54000"/>
                    </a:schemeClr>
                  </a:solidFill>
                </a:ln>
                <a:effectLst/>
              </c:spPr>
            </c:leaderLines>
            <c:extLst xmlns:c16r2="http://schemas.microsoft.com/office/drawing/2015/06/chart">
              <c:ext xmlns:c15="http://schemas.microsoft.com/office/drawing/2012/chart" uri="{CE6537A1-D6FC-4f65-9D91-7224C49458BB}">
                <c15:layout/>
              </c:ext>
            </c:extLst>
          </c:dLbls>
          <c:cat>
            <c:strRef>
              <c:f>Cobertura!$A$5:$A$13</c:f>
              <c:strCache>
                <c:ptCount val="9"/>
                <c:pt idx="0">
                  <c:v>TRANSPORTE AÉREO PASAJEROS REGULAR NACIONAL</c:v>
                </c:pt>
                <c:pt idx="1">
                  <c:v>TRANSPORTE AÉREO PASAJEROS REGULAR INTERNACIONAL</c:v>
                </c:pt>
                <c:pt idx="2">
                  <c:v>TRANSPORTE AÉREO CARGA NACIONAL</c:v>
                </c:pt>
                <c:pt idx="3">
                  <c:v>TRANSPORTE AÉREO CARGA INTERNACIONAL</c:v>
                </c:pt>
                <c:pt idx="4">
                  <c:v>TRANSPORTE AÉREO  COMERCIAL REGIONAL</c:v>
                </c:pt>
                <c:pt idx="5">
                  <c:v>TRANSPORTE AÉREO ESPECIAL DE CARGA</c:v>
                </c:pt>
                <c:pt idx="6">
                  <c:v>TRANSPORTE AÉREO  NO REGULAR  -AEROTAXIS</c:v>
                </c:pt>
                <c:pt idx="7">
                  <c:v>TRABAJOS AÉREOS ESPECIALES - AVIACION AGRICOLA</c:v>
                </c:pt>
                <c:pt idx="8">
                  <c:v>TRABAJOS AÉREOS ESPECIALES: (Publicidad, aerofotografía, ambulancia, etc.)</c:v>
                </c:pt>
              </c:strCache>
            </c:strRef>
          </c:cat>
          <c:val>
            <c:numRef>
              <c:f>Cobertura!$D$5:$D$13</c:f>
              <c:numCache>
                <c:formatCode>0%</c:formatCode>
                <c:ptCount val="9"/>
                <c:pt idx="0">
                  <c:v>1</c:v>
                </c:pt>
                <c:pt idx="1">
                  <c:v>0.86956521739130432</c:v>
                </c:pt>
                <c:pt idx="2">
                  <c:v>1</c:v>
                </c:pt>
                <c:pt idx="3">
                  <c:v>0.83333333333333337</c:v>
                </c:pt>
                <c:pt idx="4">
                  <c:v>1</c:v>
                </c:pt>
                <c:pt idx="5">
                  <c:v>0.66666666666666663</c:v>
                </c:pt>
                <c:pt idx="6">
                  <c:v>0.63265306122448983</c:v>
                </c:pt>
                <c:pt idx="7">
                  <c:v>0.80645161290322576</c:v>
                </c:pt>
                <c:pt idx="8">
                  <c:v>0.75</c:v>
                </c:pt>
              </c:numCache>
            </c:numRef>
          </c:val>
          <c:extLst xmlns:c16r2="http://schemas.microsoft.com/office/drawing/2015/06/chart">
            <c:ext xmlns:c16="http://schemas.microsoft.com/office/drawing/2014/chart" uri="{C3380CC4-5D6E-409C-BE32-E72D297353CC}">
              <c16:uniqueId val="{00000012-C643-4C0F-A4DF-4FCCA0E53231}"/>
            </c:ext>
          </c:extLst>
        </c:ser>
        <c:dLbls>
          <c:showLegendKey val="0"/>
          <c:showVal val="0"/>
          <c:showCatName val="0"/>
          <c:showSerName val="0"/>
          <c:showPercent val="0"/>
          <c:showBubbleSize val="0"/>
          <c:showLeaderLines val="1"/>
        </c:dLbls>
      </c:pie3DChart>
      <c:spPr>
        <a:noFill/>
        <a:ln>
          <a:noFill/>
        </a:ln>
        <a:effectLst/>
      </c:spPr>
    </c:plotArea>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s-CO"/>
              <a:t>Variación % II semestre 2019 - II semestre 2020</a:t>
            </a:r>
          </a:p>
        </c:rich>
      </c:tx>
      <c:layout>
        <c:manualLayout>
          <c:xMode val="edge"/>
          <c:yMode val="edge"/>
          <c:x val="0.16390397347814542"/>
          <c:y val="1.0109522480287758E-2"/>
        </c:manualLayout>
      </c:layout>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s-CO"/>
        </a:p>
      </c:txPr>
    </c:title>
    <c:autoTitleDeleted val="0"/>
    <c:plotArea>
      <c:layout>
        <c:manualLayout>
          <c:layoutTarget val="inner"/>
          <c:xMode val="edge"/>
          <c:yMode val="edge"/>
          <c:x val="1.9927536231884056E-2"/>
          <c:y val="0.13034173612916591"/>
          <c:w val="0.96014492753623193"/>
          <c:h val="0.80257753165206991"/>
        </c:manualLayout>
      </c:layout>
      <c:barChart>
        <c:barDir val="bar"/>
        <c:grouping val="clustered"/>
        <c:varyColors val="0"/>
        <c:ser>
          <c:idx val="0"/>
          <c:order val="0"/>
          <c:tx>
            <c:strRef>
              <c:f>Graficas!$E$30</c:f>
              <c:strCache>
                <c:ptCount val="1"/>
                <c:pt idx="0">
                  <c:v>VARIACIÓN %</c:v>
                </c:pt>
              </c:strCache>
            </c:strRef>
          </c:tx>
          <c:spPr>
            <a:gradFill rotWithShape="1">
              <a:gsLst>
                <a:gs pos="0">
                  <a:schemeClr val="accent1">
                    <a:shade val="40000"/>
                    <a:satMod val="155000"/>
                  </a:schemeClr>
                </a:gs>
                <a:gs pos="65000">
                  <a:schemeClr val="accent1">
                    <a:shade val="85000"/>
                    <a:satMod val="155000"/>
                  </a:schemeClr>
                </a:gs>
                <a:gs pos="100000">
                  <a:schemeClr val="accent1">
                    <a:shade val="95000"/>
                    <a:satMod val="155000"/>
                  </a:schemeClr>
                </a:gs>
              </a:gsLst>
              <a:lin ang="16200000" scaled="0"/>
            </a:gradFill>
            <a:ln>
              <a:noFill/>
            </a:ln>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c:spPr>
          <c:invertIfNegative val="0"/>
          <c:dPt>
            <c:idx val="0"/>
            <c:invertIfNegative val="0"/>
            <c:bubble3D val="0"/>
            <c:spPr>
              <a:solidFill>
                <a:srgbClr val="00B0F0"/>
              </a:solidFill>
              <a:ln>
                <a:noFill/>
              </a:ln>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c:spPr>
            <c:extLst xmlns:c16r2="http://schemas.microsoft.com/office/drawing/2015/06/chart">
              <c:ext xmlns:c16="http://schemas.microsoft.com/office/drawing/2014/chart" uri="{C3380CC4-5D6E-409C-BE32-E72D297353CC}">
                <c16:uniqueId val="{00000001-8141-440C-B372-6085E1CACB8E}"/>
              </c:ext>
            </c:extLst>
          </c:dPt>
          <c:dPt>
            <c:idx val="1"/>
            <c:invertIfNegative val="0"/>
            <c:bubble3D val="0"/>
            <c:spPr>
              <a:solidFill>
                <a:srgbClr val="00B0F0"/>
              </a:solidFill>
              <a:ln>
                <a:noFill/>
              </a:ln>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c:spPr>
            <c:extLst xmlns:c16r2="http://schemas.microsoft.com/office/drawing/2015/06/chart">
              <c:ext xmlns:c16="http://schemas.microsoft.com/office/drawing/2014/chart" uri="{C3380CC4-5D6E-409C-BE32-E72D297353CC}">
                <c16:uniqueId val="{00000003-8141-440C-B372-6085E1CACB8E}"/>
              </c:ext>
            </c:extLst>
          </c:dPt>
          <c:dPt>
            <c:idx val="2"/>
            <c:invertIfNegative val="0"/>
            <c:bubble3D val="0"/>
            <c:spPr>
              <a:solidFill>
                <a:srgbClr val="00B0F0"/>
              </a:solidFill>
              <a:ln>
                <a:noFill/>
              </a:ln>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c:spPr>
            <c:extLst xmlns:c16r2="http://schemas.microsoft.com/office/drawing/2015/06/chart">
              <c:ext xmlns:c16="http://schemas.microsoft.com/office/drawing/2014/chart" uri="{C3380CC4-5D6E-409C-BE32-E72D297353CC}">
                <c16:uniqueId val="{00000005-8141-440C-B372-6085E1CACB8E}"/>
              </c:ext>
            </c:extLst>
          </c:dPt>
          <c:dPt>
            <c:idx val="3"/>
            <c:invertIfNegative val="0"/>
            <c:bubble3D val="0"/>
            <c:spPr>
              <a:solidFill>
                <a:schemeClr val="accent2"/>
              </a:solidFill>
              <a:ln>
                <a:noFill/>
              </a:ln>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c:spPr>
            <c:extLst xmlns:c16r2="http://schemas.microsoft.com/office/drawing/2015/06/chart">
              <c:ext xmlns:c16="http://schemas.microsoft.com/office/drawing/2014/chart" uri="{C3380CC4-5D6E-409C-BE32-E72D297353CC}">
                <c16:uniqueId val="{00000007-8141-440C-B372-6085E1CACB8E}"/>
              </c:ext>
            </c:extLst>
          </c:dPt>
          <c:dPt>
            <c:idx val="4"/>
            <c:invertIfNegative val="0"/>
            <c:bubble3D val="0"/>
            <c:spPr>
              <a:solidFill>
                <a:schemeClr val="accent2"/>
              </a:solidFill>
              <a:ln>
                <a:noFill/>
              </a:ln>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c:spPr>
            <c:extLst xmlns:c16r2="http://schemas.microsoft.com/office/drawing/2015/06/chart">
              <c:ext xmlns:c16="http://schemas.microsoft.com/office/drawing/2014/chart" uri="{C3380CC4-5D6E-409C-BE32-E72D297353CC}">
                <c16:uniqueId val="{00000009-8141-440C-B372-6085E1CACB8E}"/>
              </c:ext>
            </c:extLst>
          </c:dPt>
          <c:dPt>
            <c:idx val="5"/>
            <c:invertIfNegative val="0"/>
            <c:bubble3D val="0"/>
            <c:spPr>
              <a:solidFill>
                <a:srgbClr val="00B0F0"/>
              </a:solidFill>
              <a:ln>
                <a:noFill/>
              </a:ln>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c:spPr>
            <c:extLst xmlns:c16r2="http://schemas.microsoft.com/office/drawing/2015/06/chart">
              <c:ext xmlns:c16="http://schemas.microsoft.com/office/drawing/2014/chart" uri="{C3380CC4-5D6E-409C-BE32-E72D297353CC}">
                <c16:uniqueId val="{0000000B-8141-440C-B372-6085E1CACB8E}"/>
              </c:ext>
            </c:extLst>
          </c:dPt>
          <c:dPt>
            <c:idx val="6"/>
            <c:invertIfNegative val="0"/>
            <c:bubble3D val="0"/>
            <c:spPr>
              <a:solidFill>
                <a:srgbClr val="00B0F0"/>
              </a:solidFill>
              <a:ln>
                <a:noFill/>
              </a:ln>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c:spPr>
            <c:extLst xmlns:c16r2="http://schemas.microsoft.com/office/drawing/2015/06/chart">
              <c:ext xmlns:c16="http://schemas.microsoft.com/office/drawing/2014/chart" uri="{C3380CC4-5D6E-409C-BE32-E72D297353CC}">
                <c16:uniqueId val="{0000000D-8141-440C-B372-6085E1CACB8E}"/>
              </c:ext>
            </c:extLst>
          </c:dPt>
          <c:dPt>
            <c:idx val="7"/>
            <c:invertIfNegative val="0"/>
            <c:bubble3D val="0"/>
            <c:spPr>
              <a:solidFill>
                <a:schemeClr val="accent2"/>
              </a:solidFill>
              <a:ln>
                <a:noFill/>
              </a:ln>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c:spPr>
            <c:extLst xmlns:c16r2="http://schemas.microsoft.com/office/drawing/2015/06/chart">
              <c:ext xmlns:c16="http://schemas.microsoft.com/office/drawing/2014/chart" uri="{C3380CC4-5D6E-409C-BE32-E72D297353CC}">
                <c16:uniqueId val="{0000000F-8141-440C-B372-6085E1CACB8E}"/>
              </c:ext>
            </c:extLst>
          </c:dPt>
          <c:dPt>
            <c:idx val="8"/>
            <c:invertIfNegative val="0"/>
            <c:bubble3D val="0"/>
            <c:spPr>
              <a:solidFill>
                <a:srgbClr val="00B0F0"/>
              </a:solidFill>
              <a:ln>
                <a:noFill/>
              </a:ln>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c:spPr>
            <c:extLst xmlns:c16r2="http://schemas.microsoft.com/office/drawing/2015/06/chart">
              <c:ext xmlns:c16="http://schemas.microsoft.com/office/drawing/2014/chart" uri="{C3380CC4-5D6E-409C-BE32-E72D297353CC}">
                <c16:uniqueId val="{00000013-8141-440C-B372-6085E1CACB8E}"/>
              </c:ext>
            </c:extLst>
          </c:dPt>
          <c:dPt>
            <c:idx val="9"/>
            <c:invertIfNegative val="0"/>
            <c:bubble3D val="0"/>
            <c:spPr>
              <a:solidFill>
                <a:schemeClr val="accent2"/>
              </a:solidFill>
              <a:ln>
                <a:noFill/>
              </a:ln>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c:spPr>
            <c:extLst xmlns:c16r2="http://schemas.microsoft.com/office/drawing/2015/06/chart">
              <c:ext xmlns:c16="http://schemas.microsoft.com/office/drawing/2014/chart" uri="{C3380CC4-5D6E-409C-BE32-E72D297353CC}">
                <c16:uniqueId val="{00000015-8141-440C-B372-6085E1CACB8E}"/>
              </c:ext>
            </c:extLst>
          </c:dPt>
          <c:dPt>
            <c:idx val="10"/>
            <c:invertIfNegative val="0"/>
            <c:bubble3D val="0"/>
            <c:spPr>
              <a:solidFill>
                <a:srgbClr val="00B0F0"/>
              </a:solidFill>
              <a:ln>
                <a:noFill/>
              </a:ln>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c:spPr>
          </c:dPt>
          <c:dLbls>
            <c:dLbl>
              <c:idx val="0"/>
              <c:layout>
                <c:manualLayout>
                  <c:x val="-2.3300429286289789E-3"/>
                  <c:y val="1.744799294620687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8141-440C-B372-6085E1CACB8E}"/>
                </c:ext>
                <c:ext xmlns:c15="http://schemas.microsoft.com/office/drawing/2012/chart" uri="{CE6537A1-D6FC-4f65-9D91-7224C49458BB}">
                  <c15:layout/>
                </c:ext>
              </c:extLst>
            </c:dLbl>
            <c:dLbl>
              <c:idx val="1"/>
              <c:layout>
                <c:manualLayout>
                  <c:x val="-1.4257788863010306E-3"/>
                  <c:y val="1.9738088642866206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8141-440C-B372-6085E1CACB8E}"/>
                </c:ext>
                <c:ext xmlns:c15="http://schemas.microsoft.com/office/drawing/2012/chart" uri="{CE6537A1-D6FC-4f65-9D91-7224C49458BB}">
                  <c15:layout/>
                </c:ext>
              </c:extLst>
            </c:dLbl>
            <c:dLbl>
              <c:idx val="2"/>
              <c:layout>
                <c:manualLayout>
                  <c:x val="3.5987574028554316E-4"/>
                  <c:y val="-1.9116455717605009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8141-440C-B372-6085E1CACB8E}"/>
                </c:ext>
                <c:ext xmlns:c15="http://schemas.microsoft.com/office/drawing/2012/chart" uri="{CE6537A1-D6FC-4f65-9D91-7224C49458BB}">
                  <c15:layout/>
                </c:ext>
              </c:extLst>
            </c:dLbl>
            <c:dLbl>
              <c:idx val="3"/>
              <c:layout>
                <c:manualLayout>
                  <c:x val="1.6156979017830347E-3"/>
                  <c:y val="9.3742245129315268E-5"/>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7-8141-440C-B372-6085E1CACB8E}"/>
                </c:ext>
                <c:ext xmlns:c15="http://schemas.microsoft.com/office/drawing/2012/chart" uri="{CE6537A1-D6FC-4f65-9D91-7224C49458BB}">
                  <c15:layout/>
                </c:ext>
              </c:extLst>
            </c:dLbl>
            <c:dLbl>
              <c:idx val="4"/>
              <c:layout>
                <c:manualLayout>
                  <c:x val="1.4098367791620301E-4"/>
                  <c:y val="2.4865317004623689E-7"/>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9-8141-440C-B372-6085E1CACB8E}"/>
                </c:ext>
                <c:ext xmlns:c15="http://schemas.microsoft.com/office/drawing/2012/chart" uri="{CE6537A1-D6FC-4f65-9D91-7224C49458BB}">
                  <c15:layout/>
                </c:ext>
              </c:extLst>
            </c:dLbl>
            <c:dLbl>
              <c:idx val="5"/>
              <c:layout>
                <c:manualLayout>
                  <c:x val="0"/>
                  <c:y val="4.4217993239618189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B-8141-440C-B372-6085E1CACB8E}"/>
                </c:ext>
                <c:ext xmlns:c15="http://schemas.microsoft.com/office/drawing/2012/chart" uri="{CE6537A1-D6FC-4f65-9D91-7224C49458BB}">
                  <c15:layout/>
                </c:ext>
              </c:extLst>
            </c:dLbl>
            <c:dLbl>
              <c:idx val="6"/>
              <c:layout>
                <c:manualLayout>
                  <c:x val="-3.3802812215424725E-3"/>
                  <c:y val="2.4865317010413095E-7"/>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D-8141-440C-B372-6085E1CACB8E}"/>
                </c:ext>
                <c:ext xmlns:c15="http://schemas.microsoft.com/office/drawing/2012/chart" uri="{CE6537A1-D6FC-4f65-9D91-7224C49458BB}">
                  <c15:layout/>
                </c:ext>
              </c:extLst>
            </c:dLbl>
            <c:dLbl>
              <c:idx val="7"/>
              <c:layout>
                <c:manualLayout>
                  <c:x val="-1.1090161487999914E-3"/>
                  <c:y val="2.4865317010413095E-7"/>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F-8141-440C-B372-6085E1CACB8E}"/>
                </c:ext>
                <c:ext xmlns:c15="http://schemas.microsoft.com/office/drawing/2012/chart" uri="{CE6537A1-D6FC-4f65-9D91-7224C49458BB}">
                  <c15:layout/>
                </c:ext>
              </c:extLst>
            </c:dLbl>
            <c:dLbl>
              <c:idx val="8"/>
              <c:layout>
                <c:manualLayout>
                  <c:x val="-3.8683869540332119E-3"/>
                  <c:y val="2.4865317010413095E-7"/>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1-8141-440C-B372-6085E1CACB8E}"/>
                </c:ext>
                <c:ext xmlns:c15="http://schemas.microsoft.com/office/drawing/2012/chart" uri="{CE6537A1-D6FC-4f65-9D91-7224C49458BB}">
                  <c15:layout/>
                </c:ext>
              </c:extLst>
            </c:dLbl>
            <c:dLbl>
              <c:idx val="9"/>
              <c:layout>
                <c:manualLayout>
                  <c:x val="4.4376925710379805E-4"/>
                  <c:y val="1.3664435747390842E-16"/>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3-8141-440C-B372-6085E1CACB8E}"/>
                </c:ext>
                <c:ext xmlns:c15="http://schemas.microsoft.com/office/drawing/2012/chart" uri="{CE6537A1-D6FC-4f65-9D91-7224C49458BB}">
                  <c15:layout/>
                </c:ext>
              </c:extLst>
            </c:dLbl>
            <c:dLbl>
              <c:idx val="10"/>
              <c:layout>
                <c:manualLayout>
                  <c:x val="-3.3802812215424725E-3"/>
                  <c:y val="2.4865317033570727E-7"/>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5-8141-440C-B372-6085E1CACB8E}"/>
                </c:ex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lumMod val="8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extLst>
                <c:ext xmlns:c15="http://schemas.microsoft.com/office/drawing/2012/chart" uri="{02D57815-91ED-43cb-92C2-25804820EDAC}">
                  <c15:fullRef>
                    <c15:sqref>Graficas!$A$31:$A$44</c15:sqref>
                  </c15:fullRef>
                </c:ext>
              </c:extLst>
              <c:f>(Graficas!$A$31:$A$38,Graficas!$A$40:$A$42)</c:f>
              <c:strCache>
                <c:ptCount val="11"/>
                <c:pt idx="0">
                  <c:v>Tripulación  </c:v>
                </c:pt>
                <c:pt idx="1">
                  <c:v>Seguros</c:v>
                </c:pt>
                <c:pt idx="2">
                  <c:v>Servicios Aeronaúticos </c:v>
                </c:pt>
                <c:pt idx="3">
                  <c:v>Mantenimiento </c:v>
                </c:pt>
                <c:pt idx="4">
                  <c:v>Servicio de Pasajeros</c:v>
                </c:pt>
                <c:pt idx="5">
                  <c:v>Combustible </c:v>
                </c:pt>
                <c:pt idx="6">
                  <c:v>Depreciación</c:v>
                </c:pt>
                <c:pt idx="7">
                  <c:v>Arriendo </c:v>
                </c:pt>
                <c:pt idx="8">
                  <c:v>Administración </c:v>
                </c:pt>
                <c:pt idx="9">
                  <c:v>Ventas</c:v>
                </c:pt>
                <c:pt idx="10">
                  <c:v>Financieros</c:v>
                </c:pt>
              </c:strCache>
            </c:strRef>
          </c:cat>
          <c:val>
            <c:numRef>
              <c:extLst>
                <c:ext xmlns:c15="http://schemas.microsoft.com/office/drawing/2012/chart" uri="{02D57815-91ED-43cb-92C2-25804820EDAC}">
                  <c15:fullRef>
                    <c15:sqref>Graficas!$E$31:$E$44</c15:sqref>
                  </c15:fullRef>
                </c:ext>
              </c:extLst>
              <c:f>(Graficas!$E$31:$E$38,Graficas!$E$40:$E$42)</c:f>
              <c:numCache>
                <c:formatCode>0.0%</c:formatCode>
                <c:ptCount val="11"/>
                <c:pt idx="0">
                  <c:v>-7.173467888663132E-3</c:v>
                </c:pt>
                <c:pt idx="1">
                  <c:v>4.5632735399806466</c:v>
                </c:pt>
                <c:pt idx="2">
                  <c:v>-0.17709656100424709</c:v>
                </c:pt>
                <c:pt idx="3">
                  <c:v>0.77305817004921984</c:v>
                </c:pt>
                <c:pt idx="4">
                  <c:v>0.46387087401224725</c:v>
                </c:pt>
                <c:pt idx="5">
                  <c:v>-0.40145611963116834</c:v>
                </c:pt>
                <c:pt idx="6">
                  <c:v>2.5446272942025154</c:v>
                </c:pt>
                <c:pt idx="7">
                  <c:v>0.36571238120473981</c:v>
                </c:pt>
                <c:pt idx="8">
                  <c:v>0.49548317394406305</c:v>
                </c:pt>
                <c:pt idx="9">
                  <c:v>0.68974186206866461</c:v>
                </c:pt>
                <c:pt idx="10">
                  <c:v>3.0240601223418855</c:v>
                </c:pt>
              </c:numCache>
            </c:numRef>
          </c:val>
          <c:extLst xmlns:c16r2="http://schemas.microsoft.com/office/drawing/2015/06/chart">
            <c:ext xmlns:c16="http://schemas.microsoft.com/office/drawing/2014/chart" uri="{C3380CC4-5D6E-409C-BE32-E72D297353CC}">
              <c16:uniqueId val="{00000016-8141-440C-B372-6085E1CACB8E}"/>
            </c:ext>
          </c:extLst>
        </c:ser>
        <c:dLbls>
          <c:dLblPos val="inEnd"/>
          <c:showLegendKey val="0"/>
          <c:showVal val="1"/>
          <c:showCatName val="0"/>
          <c:showSerName val="0"/>
          <c:showPercent val="0"/>
          <c:showBubbleSize val="0"/>
        </c:dLbls>
        <c:gapWidth val="115"/>
        <c:overlap val="-20"/>
        <c:axId val="331469296"/>
        <c:axId val="331472824"/>
      </c:barChart>
      <c:catAx>
        <c:axId val="331469296"/>
        <c:scaling>
          <c:orientation val="maxMin"/>
        </c:scaling>
        <c:delete val="0"/>
        <c:axPos val="l"/>
        <c:numFmt formatCode="General" sourceLinked="0"/>
        <c:majorTickMark val="none"/>
        <c:minorTickMark val="none"/>
        <c:tickLblPos val="high"/>
        <c:spPr>
          <a:noFill/>
          <a:ln w="12700" cap="flat" cmpd="sng" algn="ctr">
            <a:solidFill>
              <a:schemeClr val="lt1">
                <a:lumMod val="95000"/>
                <a:alpha val="54000"/>
              </a:schemeClr>
            </a:solidFill>
            <a:round/>
          </a:ln>
          <a:effectLst/>
        </c:spPr>
        <c:txPr>
          <a:bodyPr rot="0" spcFirstLastPara="1" vertOverflow="ellipsis" wrap="square" anchor="ctr" anchorCtr="1"/>
          <a:lstStyle/>
          <a:p>
            <a:pPr>
              <a:defRPr sz="900" b="0" i="0" u="none" strike="noStrike" kern="1200" baseline="0">
                <a:solidFill>
                  <a:schemeClr val="lt1">
                    <a:lumMod val="85000"/>
                  </a:schemeClr>
                </a:solidFill>
                <a:latin typeface="+mn-lt"/>
                <a:ea typeface="+mn-ea"/>
                <a:cs typeface="+mn-cs"/>
              </a:defRPr>
            </a:pPr>
            <a:endParaRPr lang="es-CO"/>
          </a:p>
        </c:txPr>
        <c:crossAx val="331472824"/>
        <c:crosses val="autoZero"/>
        <c:auto val="1"/>
        <c:lblAlgn val="ctr"/>
        <c:lblOffset val="100"/>
        <c:noMultiLvlLbl val="0"/>
      </c:catAx>
      <c:valAx>
        <c:axId val="331472824"/>
        <c:scaling>
          <c:orientation val="minMax"/>
        </c:scaling>
        <c:delete val="0"/>
        <c:axPos val="t"/>
        <c:majorGridlines>
          <c:spPr>
            <a:ln w="9525" cap="flat" cmpd="sng" algn="ctr">
              <a:solidFill>
                <a:schemeClr val="lt1">
                  <a:lumMod val="95000"/>
                  <a:alpha val="10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s-CO"/>
          </a:p>
        </c:txPr>
        <c:crossAx val="331469296"/>
        <c:crosses val="autoZero"/>
        <c:crossBetween val="between"/>
      </c:valAx>
      <c:spPr>
        <a:noFill/>
        <a:ln>
          <a:noFill/>
        </a:ln>
        <a:effectLst/>
      </c:spPr>
    </c:plotArea>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s-CO"/>
              <a:t>Participación %</a:t>
            </a:r>
          </a:p>
        </c:rich>
      </c:tx>
      <c:layout/>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s-CO"/>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tx>
            <c:strRef>
              <c:f>Graficas!$D$30</c:f>
              <c:strCache>
                <c:ptCount val="1"/>
                <c:pt idx="0">
                  <c:v>PARTICIPACIÓN %</c:v>
                </c:pt>
              </c:strCache>
            </c:strRef>
          </c:tx>
          <c:dPt>
            <c:idx val="0"/>
            <c:bubble3D val="0"/>
            <c:spPr>
              <a:gradFill rotWithShape="1">
                <a:gsLst>
                  <a:gs pos="0">
                    <a:schemeClr val="accent1">
                      <a:shade val="40000"/>
                      <a:satMod val="155000"/>
                    </a:schemeClr>
                  </a:gs>
                  <a:gs pos="65000">
                    <a:schemeClr val="accent1">
                      <a:shade val="85000"/>
                      <a:satMod val="155000"/>
                    </a:schemeClr>
                  </a:gs>
                  <a:gs pos="100000">
                    <a:schemeClr val="accent1">
                      <a:shade val="95000"/>
                      <a:satMod val="155000"/>
                    </a:schemeClr>
                  </a:gs>
                </a:gsLst>
                <a:lin ang="16200000" scaled="0"/>
              </a:gradFill>
              <a:ln>
                <a:noFill/>
              </a:ln>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c:spPr>
            <c:extLst xmlns:c16r2="http://schemas.microsoft.com/office/drawing/2015/06/chart">
              <c:ext xmlns:c16="http://schemas.microsoft.com/office/drawing/2014/chart" uri="{C3380CC4-5D6E-409C-BE32-E72D297353CC}">
                <c16:uniqueId val="{00000001-442B-4B98-A783-6F09067DB73F}"/>
              </c:ext>
            </c:extLst>
          </c:dPt>
          <c:dPt>
            <c:idx val="1"/>
            <c:bubble3D val="0"/>
            <c:spPr>
              <a:gradFill rotWithShape="1">
                <a:gsLst>
                  <a:gs pos="0">
                    <a:schemeClr val="accent2">
                      <a:shade val="40000"/>
                      <a:satMod val="155000"/>
                    </a:schemeClr>
                  </a:gs>
                  <a:gs pos="65000">
                    <a:schemeClr val="accent2">
                      <a:shade val="85000"/>
                      <a:satMod val="155000"/>
                    </a:schemeClr>
                  </a:gs>
                  <a:gs pos="100000">
                    <a:schemeClr val="accent2">
                      <a:shade val="95000"/>
                      <a:satMod val="155000"/>
                    </a:schemeClr>
                  </a:gs>
                </a:gsLst>
                <a:lin ang="16200000" scaled="0"/>
              </a:gradFill>
              <a:ln>
                <a:noFill/>
              </a:ln>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c:spPr>
            <c:extLst xmlns:c16r2="http://schemas.microsoft.com/office/drawing/2015/06/chart">
              <c:ext xmlns:c16="http://schemas.microsoft.com/office/drawing/2014/chart" uri="{C3380CC4-5D6E-409C-BE32-E72D297353CC}">
                <c16:uniqueId val="{00000003-442B-4B98-A783-6F09067DB73F}"/>
              </c:ext>
            </c:extLst>
          </c:dPt>
          <c:dPt>
            <c:idx val="2"/>
            <c:bubble3D val="0"/>
            <c:spPr>
              <a:gradFill rotWithShape="1">
                <a:gsLst>
                  <a:gs pos="0">
                    <a:schemeClr val="accent3">
                      <a:shade val="40000"/>
                      <a:satMod val="155000"/>
                    </a:schemeClr>
                  </a:gs>
                  <a:gs pos="65000">
                    <a:schemeClr val="accent3">
                      <a:shade val="85000"/>
                      <a:satMod val="155000"/>
                    </a:schemeClr>
                  </a:gs>
                  <a:gs pos="100000">
                    <a:schemeClr val="accent3">
                      <a:shade val="95000"/>
                      <a:satMod val="155000"/>
                    </a:schemeClr>
                  </a:gs>
                </a:gsLst>
                <a:lin ang="16200000" scaled="0"/>
              </a:gradFill>
              <a:ln>
                <a:noFill/>
              </a:ln>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c:spPr>
            <c:extLst xmlns:c16r2="http://schemas.microsoft.com/office/drawing/2015/06/chart">
              <c:ext xmlns:c16="http://schemas.microsoft.com/office/drawing/2014/chart" uri="{C3380CC4-5D6E-409C-BE32-E72D297353CC}">
                <c16:uniqueId val="{00000005-442B-4B98-A783-6F09067DB73F}"/>
              </c:ext>
            </c:extLst>
          </c:dPt>
          <c:dPt>
            <c:idx val="3"/>
            <c:bubble3D val="0"/>
            <c:spPr>
              <a:gradFill rotWithShape="1">
                <a:gsLst>
                  <a:gs pos="0">
                    <a:schemeClr val="accent4">
                      <a:shade val="40000"/>
                      <a:satMod val="155000"/>
                    </a:schemeClr>
                  </a:gs>
                  <a:gs pos="65000">
                    <a:schemeClr val="accent4">
                      <a:shade val="85000"/>
                      <a:satMod val="155000"/>
                    </a:schemeClr>
                  </a:gs>
                  <a:gs pos="100000">
                    <a:schemeClr val="accent4">
                      <a:shade val="95000"/>
                      <a:satMod val="155000"/>
                    </a:schemeClr>
                  </a:gs>
                </a:gsLst>
                <a:lin ang="16200000" scaled="0"/>
              </a:gradFill>
              <a:ln>
                <a:noFill/>
              </a:ln>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c:spPr>
            <c:extLst xmlns:c16r2="http://schemas.microsoft.com/office/drawing/2015/06/chart">
              <c:ext xmlns:c16="http://schemas.microsoft.com/office/drawing/2014/chart" uri="{C3380CC4-5D6E-409C-BE32-E72D297353CC}">
                <c16:uniqueId val="{00000007-442B-4B98-A783-6F09067DB73F}"/>
              </c:ext>
            </c:extLst>
          </c:dPt>
          <c:dPt>
            <c:idx val="4"/>
            <c:bubble3D val="0"/>
            <c:spPr>
              <a:gradFill rotWithShape="1">
                <a:gsLst>
                  <a:gs pos="0">
                    <a:schemeClr val="accent5">
                      <a:shade val="40000"/>
                      <a:satMod val="155000"/>
                    </a:schemeClr>
                  </a:gs>
                  <a:gs pos="65000">
                    <a:schemeClr val="accent5">
                      <a:shade val="85000"/>
                      <a:satMod val="155000"/>
                    </a:schemeClr>
                  </a:gs>
                  <a:gs pos="100000">
                    <a:schemeClr val="accent5">
                      <a:shade val="95000"/>
                      <a:satMod val="155000"/>
                    </a:schemeClr>
                  </a:gs>
                </a:gsLst>
                <a:lin ang="16200000" scaled="0"/>
              </a:gradFill>
              <a:ln>
                <a:noFill/>
              </a:ln>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c:spPr>
            <c:extLst xmlns:c16r2="http://schemas.microsoft.com/office/drawing/2015/06/chart">
              <c:ext xmlns:c16="http://schemas.microsoft.com/office/drawing/2014/chart" uri="{C3380CC4-5D6E-409C-BE32-E72D297353CC}">
                <c16:uniqueId val="{00000009-442B-4B98-A783-6F09067DB73F}"/>
              </c:ext>
            </c:extLst>
          </c:dPt>
          <c:dPt>
            <c:idx val="5"/>
            <c:bubble3D val="0"/>
            <c:spPr>
              <a:gradFill rotWithShape="1">
                <a:gsLst>
                  <a:gs pos="0">
                    <a:schemeClr val="accent6">
                      <a:shade val="40000"/>
                      <a:satMod val="155000"/>
                    </a:schemeClr>
                  </a:gs>
                  <a:gs pos="65000">
                    <a:schemeClr val="accent6">
                      <a:shade val="85000"/>
                      <a:satMod val="155000"/>
                    </a:schemeClr>
                  </a:gs>
                  <a:gs pos="100000">
                    <a:schemeClr val="accent6">
                      <a:shade val="95000"/>
                      <a:satMod val="155000"/>
                    </a:schemeClr>
                  </a:gs>
                </a:gsLst>
                <a:lin ang="16200000" scaled="0"/>
              </a:gradFill>
              <a:ln>
                <a:noFill/>
              </a:ln>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c:spPr>
            <c:extLst xmlns:c16r2="http://schemas.microsoft.com/office/drawing/2015/06/chart">
              <c:ext xmlns:c16="http://schemas.microsoft.com/office/drawing/2014/chart" uri="{C3380CC4-5D6E-409C-BE32-E72D297353CC}">
                <c16:uniqueId val="{0000000B-442B-4B98-A783-6F09067DB73F}"/>
              </c:ext>
            </c:extLst>
          </c:dPt>
          <c:dPt>
            <c:idx val="6"/>
            <c:bubble3D val="0"/>
            <c:spPr>
              <a:gradFill rotWithShape="1">
                <a:gsLst>
                  <a:gs pos="0">
                    <a:schemeClr val="accent1">
                      <a:lumMod val="60000"/>
                      <a:shade val="40000"/>
                      <a:satMod val="155000"/>
                    </a:schemeClr>
                  </a:gs>
                  <a:gs pos="65000">
                    <a:schemeClr val="accent1">
                      <a:lumMod val="60000"/>
                      <a:shade val="85000"/>
                      <a:satMod val="155000"/>
                    </a:schemeClr>
                  </a:gs>
                  <a:gs pos="100000">
                    <a:schemeClr val="accent1">
                      <a:lumMod val="60000"/>
                      <a:shade val="95000"/>
                      <a:satMod val="155000"/>
                    </a:schemeClr>
                  </a:gs>
                </a:gsLst>
                <a:lin ang="16200000" scaled="0"/>
              </a:gradFill>
              <a:ln>
                <a:noFill/>
              </a:ln>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c:spPr>
            <c:extLst xmlns:c16r2="http://schemas.microsoft.com/office/drawing/2015/06/chart">
              <c:ext xmlns:c16="http://schemas.microsoft.com/office/drawing/2014/chart" uri="{C3380CC4-5D6E-409C-BE32-E72D297353CC}">
                <c16:uniqueId val="{0000000D-442B-4B98-A783-6F09067DB73F}"/>
              </c:ext>
            </c:extLst>
          </c:dPt>
          <c:dPt>
            <c:idx val="7"/>
            <c:bubble3D val="0"/>
            <c:spPr>
              <a:gradFill rotWithShape="1">
                <a:gsLst>
                  <a:gs pos="0">
                    <a:schemeClr val="accent2">
                      <a:lumMod val="60000"/>
                      <a:shade val="40000"/>
                      <a:satMod val="155000"/>
                    </a:schemeClr>
                  </a:gs>
                  <a:gs pos="65000">
                    <a:schemeClr val="accent2">
                      <a:lumMod val="60000"/>
                      <a:shade val="85000"/>
                      <a:satMod val="155000"/>
                    </a:schemeClr>
                  </a:gs>
                  <a:gs pos="100000">
                    <a:schemeClr val="accent2">
                      <a:lumMod val="60000"/>
                      <a:shade val="95000"/>
                      <a:satMod val="155000"/>
                    </a:schemeClr>
                  </a:gs>
                </a:gsLst>
                <a:lin ang="16200000" scaled="0"/>
              </a:gradFill>
              <a:ln>
                <a:noFill/>
              </a:ln>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c:spPr>
            <c:extLst xmlns:c16r2="http://schemas.microsoft.com/office/drawing/2015/06/chart">
              <c:ext xmlns:c16="http://schemas.microsoft.com/office/drawing/2014/chart" uri="{C3380CC4-5D6E-409C-BE32-E72D297353CC}">
                <c16:uniqueId val="{0000000F-442B-4B98-A783-6F09067DB73F}"/>
              </c:ext>
            </c:extLst>
          </c:dPt>
          <c:dPt>
            <c:idx val="8"/>
            <c:bubble3D val="0"/>
            <c:spPr>
              <a:gradFill rotWithShape="1">
                <a:gsLst>
                  <a:gs pos="0">
                    <a:schemeClr val="accent3">
                      <a:lumMod val="60000"/>
                      <a:shade val="40000"/>
                      <a:satMod val="155000"/>
                    </a:schemeClr>
                  </a:gs>
                  <a:gs pos="65000">
                    <a:schemeClr val="accent3">
                      <a:lumMod val="60000"/>
                      <a:shade val="85000"/>
                      <a:satMod val="155000"/>
                    </a:schemeClr>
                  </a:gs>
                  <a:gs pos="100000">
                    <a:schemeClr val="accent3">
                      <a:lumMod val="60000"/>
                      <a:shade val="95000"/>
                      <a:satMod val="155000"/>
                    </a:schemeClr>
                  </a:gs>
                </a:gsLst>
                <a:lin ang="16200000" scaled="0"/>
              </a:gradFill>
              <a:ln>
                <a:noFill/>
              </a:ln>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c:spPr>
            <c:extLst xmlns:c16r2="http://schemas.microsoft.com/office/drawing/2015/06/chart">
              <c:ext xmlns:c16="http://schemas.microsoft.com/office/drawing/2014/chart" uri="{C3380CC4-5D6E-409C-BE32-E72D297353CC}">
                <c16:uniqueId val="{00000013-442B-4B98-A783-6F09067DB73F}"/>
              </c:ext>
            </c:extLst>
          </c:dPt>
          <c:dPt>
            <c:idx val="9"/>
            <c:bubble3D val="0"/>
            <c:spPr>
              <a:gradFill rotWithShape="1">
                <a:gsLst>
                  <a:gs pos="0">
                    <a:schemeClr val="accent4">
                      <a:lumMod val="60000"/>
                      <a:shade val="40000"/>
                      <a:satMod val="155000"/>
                    </a:schemeClr>
                  </a:gs>
                  <a:gs pos="65000">
                    <a:schemeClr val="accent4">
                      <a:lumMod val="60000"/>
                      <a:shade val="85000"/>
                      <a:satMod val="155000"/>
                    </a:schemeClr>
                  </a:gs>
                  <a:gs pos="100000">
                    <a:schemeClr val="accent4">
                      <a:lumMod val="60000"/>
                      <a:shade val="95000"/>
                      <a:satMod val="155000"/>
                    </a:schemeClr>
                  </a:gs>
                </a:gsLst>
                <a:lin ang="16200000" scaled="0"/>
              </a:gradFill>
              <a:ln>
                <a:noFill/>
              </a:ln>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c:spPr>
            <c:extLst xmlns:c16r2="http://schemas.microsoft.com/office/drawing/2015/06/chart">
              <c:ext xmlns:c16="http://schemas.microsoft.com/office/drawing/2014/chart" uri="{C3380CC4-5D6E-409C-BE32-E72D297353CC}">
                <c16:uniqueId val="{00000015-442B-4B98-A783-6F09067DB73F}"/>
              </c:ext>
            </c:extLst>
          </c:dPt>
          <c:dPt>
            <c:idx val="10"/>
            <c:bubble3D val="0"/>
            <c:spPr>
              <a:gradFill rotWithShape="1">
                <a:gsLst>
                  <a:gs pos="0">
                    <a:schemeClr val="accent5">
                      <a:lumMod val="60000"/>
                      <a:shade val="40000"/>
                      <a:satMod val="155000"/>
                    </a:schemeClr>
                  </a:gs>
                  <a:gs pos="65000">
                    <a:schemeClr val="accent5">
                      <a:lumMod val="60000"/>
                      <a:shade val="85000"/>
                      <a:satMod val="155000"/>
                    </a:schemeClr>
                  </a:gs>
                  <a:gs pos="100000">
                    <a:schemeClr val="accent5">
                      <a:lumMod val="60000"/>
                      <a:shade val="95000"/>
                      <a:satMod val="155000"/>
                    </a:schemeClr>
                  </a:gs>
                </a:gsLst>
                <a:lin ang="16200000" scaled="0"/>
              </a:gradFill>
              <a:ln>
                <a:noFill/>
              </a:ln>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c:spPr>
          </c:dPt>
          <c:dLbls>
            <c:dLbl>
              <c:idx val="0"/>
              <c:layout>
                <c:manualLayout>
                  <c:x val="-5.6862026196672875E-2"/>
                  <c:y val="-1.0387669565914184E-2"/>
                </c:manualLayout>
              </c:layout>
              <c:dLblPos val="bestFit"/>
              <c:showLegendKey val="0"/>
              <c:showVal val="1"/>
              <c:showCatName val="1"/>
              <c:showSerName val="0"/>
              <c:showPercent val="0"/>
              <c:showBubbleSize val="0"/>
              <c:extLst xmlns:c16r2="http://schemas.microsoft.com/office/drawing/2015/06/chart">
                <c:ext xmlns:c16="http://schemas.microsoft.com/office/drawing/2014/chart" uri="{C3380CC4-5D6E-409C-BE32-E72D297353CC}">
                  <c16:uniqueId val="{00000001-442B-4B98-A783-6F09067DB73F}"/>
                </c:ext>
                <c:ext xmlns:c15="http://schemas.microsoft.com/office/drawing/2012/chart" uri="{CE6537A1-D6FC-4f65-9D91-7224C49458BB}">
                  <c15:layout/>
                </c:ext>
              </c:extLst>
            </c:dLbl>
            <c:dLbl>
              <c:idx val="1"/>
              <c:layout>
                <c:manualLayout>
                  <c:x val="-7.7745383867832843E-3"/>
                  <c:y val="-9.1954045181535903E-3"/>
                </c:manualLayout>
              </c:layout>
              <c:dLblPos val="bestFit"/>
              <c:showLegendKey val="0"/>
              <c:showVal val="1"/>
              <c:showCatName val="1"/>
              <c:showSerName val="0"/>
              <c:showPercent val="0"/>
              <c:showBubbleSize val="0"/>
              <c:extLst xmlns:c16r2="http://schemas.microsoft.com/office/drawing/2015/06/chart">
                <c:ext xmlns:c16="http://schemas.microsoft.com/office/drawing/2014/chart" uri="{C3380CC4-5D6E-409C-BE32-E72D297353CC}">
                  <c16:uniqueId val="{00000003-442B-4B98-A783-6F09067DB73F}"/>
                </c:ext>
                <c:ext xmlns:c15="http://schemas.microsoft.com/office/drawing/2012/chart" uri="{CE6537A1-D6FC-4f65-9D91-7224C49458BB}">
                  <c15:layout/>
                </c:ext>
              </c:extLst>
            </c:dLbl>
            <c:dLbl>
              <c:idx val="2"/>
              <c:layout>
                <c:manualLayout>
                  <c:x val="-1.3605442176870748E-2"/>
                  <c:y val="2.5089214731762087E-2"/>
                </c:manualLayout>
              </c:layout>
              <c:dLblPos val="bestFit"/>
              <c:showLegendKey val="0"/>
              <c:showVal val="1"/>
              <c:showCatName val="1"/>
              <c:showSerName val="0"/>
              <c:showPercent val="0"/>
              <c:showBubbleSize val="0"/>
              <c:extLst xmlns:c16r2="http://schemas.microsoft.com/office/drawing/2015/06/chart">
                <c:ext xmlns:c16="http://schemas.microsoft.com/office/drawing/2014/chart" uri="{C3380CC4-5D6E-409C-BE32-E72D297353CC}">
                  <c16:uniqueId val="{00000005-442B-4B98-A783-6F09067DB73F}"/>
                </c:ext>
                <c:ext xmlns:c15="http://schemas.microsoft.com/office/drawing/2012/chart" uri="{CE6537A1-D6FC-4f65-9D91-7224C49458BB}">
                  <c15:layout/>
                </c:ext>
              </c:extLst>
            </c:dLbl>
            <c:dLbl>
              <c:idx val="3"/>
              <c:layout>
                <c:manualLayout>
                  <c:x val="0"/>
                  <c:y val="-2.8520959005873047E-2"/>
                </c:manualLayout>
              </c:layout>
              <c:dLblPos val="bestFit"/>
              <c:showLegendKey val="0"/>
              <c:showVal val="1"/>
              <c:showCatName val="1"/>
              <c:showSerName val="0"/>
              <c:showPercent val="0"/>
              <c:showBubbleSize val="0"/>
              <c:extLst xmlns:c16r2="http://schemas.microsoft.com/office/drawing/2015/06/chart">
                <c:ext xmlns:c16="http://schemas.microsoft.com/office/drawing/2014/chart" uri="{C3380CC4-5D6E-409C-BE32-E72D297353CC}">
                  <c16:uniqueId val="{00000007-442B-4B98-A783-6F09067DB73F}"/>
                </c:ext>
                <c:ext xmlns:c15="http://schemas.microsoft.com/office/drawing/2012/chart" uri="{CE6537A1-D6FC-4f65-9D91-7224C49458BB}">
                  <c15:layout/>
                </c:ext>
              </c:extLst>
            </c:dLbl>
            <c:dLbl>
              <c:idx val="4"/>
              <c:layout>
                <c:manualLayout>
                  <c:x val="0"/>
                  <c:y val="-0.12542121469121542"/>
                </c:manualLayout>
              </c:layout>
              <c:dLblPos val="bestFit"/>
              <c:showLegendKey val="0"/>
              <c:showVal val="1"/>
              <c:showCatName val="1"/>
              <c:showSerName val="0"/>
              <c:showPercent val="0"/>
              <c:showBubbleSize val="0"/>
              <c:extLst xmlns:c16r2="http://schemas.microsoft.com/office/drawing/2015/06/chart">
                <c:ext xmlns:c16="http://schemas.microsoft.com/office/drawing/2014/chart" uri="{C3380CC4-5D6E-409C-BE32-E72D297353CC}">
                  <c16:uniqueId val="{00000009-442B-4B98-A783-6F09067DB73F}"/>
                </c:ext>
                <c:ext xmlns:c15="http://schemas.microsoft.com/office/drawing/2012/chart" uri="{CE6537A1-D6FC-4f65-9D91-7224C49458BB}">
                  <c15:layout/>
                </c:ext>
              </c:extLst>
            </c:dLbl>
            <c:dLbl>
              <c:idx val="5"/>
              <c:layout>
                <c:manualLayout>
                  <c:x val="3.9492248443113984E-2"/>
                  <c:y val="-6.7432966466459576E-2"/>
                </c:manualLayout>
              </c:layout>
              <c:dLblPos val="bestFit"/>
              <c:showLegendKey val="0"/>
              <c:showVal val="1"/>
              <c:showCatName val="1"/>
              <c:showSerName val="0"/>
              <c:showPercent val="0"/>
              <c:showBubbleSize val="0"/>
              <c:extLst xmlns:c16r2="http://schemas.microsoft.com/office/drawing/2015/06/chart">
                <c:ext xmlns:c16="http://schemas.microsoft.com/office/drawing/2014/chart" uri="{C3380CC4-5D6E-409C-BE32-E72D297353CC}">
                  <c16:uniqueId val="{0000000B-442B-4B98-A783-6F09067DB73F}"/>
                </c:ext>
                <c:ext xmlns:c15="http://schemas.microsoft.com/office/drawing/2012/chart" uri="{CE6537A1-D6FC-4f65-9D91-7224C49458BB}">
                  <c15:layout/>
                </c:ext>
              </c:extLst>
            </c:dLbl>
            <c:dLbl>
              <c:idx val="7"/>
              <c:layout>
                <c:manualLayout>
                  <c:x val="-1.7793591813042315E-2"/>
                  <c:y val="-4.6911661278597756E-2"/>
                </c:manualLayout>
              </c:layout>
              <c:dLblPos val="bestFit"/>
              <c:showLegendKey val="0"/>
              <c:showVal val="1"/>
              <c:showCatName val="1"/>
              <c:showSerName val="0"/>
              <c:showPercent val="0"/>
              <c:showBubbleSize val="0"/>
              <c:extLst xmlns:c16r2="http://schemas.microsoft.com/office/drawing/2015/06/chart">
                <c:ext xmlns:c16="http://schemas.microsoft.com/office/drawing/2014/chart" uri="{C3380CC4-5D6E-409C-BE32-E72D297353CC}">
                  <c16:uniqueId val="{0000000F-442B-4B98-A783-6F09067DB73F}"/>
                </c:ext>
                <c:ext xmlns:c15="http://schemas.microsoft.com/office/drawing/2012/chart" uri="{CE6537A1-D6FC-4f65-9D91-7224C49458BB}">
                  <c15:layout/>
                </c:ext>
              </c:extLst>
            </c:dLbl>
            <c:dLbl>
              <c:idx val="10"/>
              <c:layout>
                <c:manualLayout>
                  <c:x val="3.3342668901081243E-2"/>
                  <c:y val="-9.5069863352909966E-3"/>
                </c:manualLayout>
              </c:layout>
              <c:dLblPos val="bestFit"/>
              <c:showLegendKey val="0"/>
              <c:showVal val="1"/>
              <c:showCatName val="1"/>
              <c:showSerName val="0"/>
              <c:showPercent val="0"/>
              <c:showBubbleSize val="0"/>
              <c:extLst xmlns:c16r2="http://schemas.microsoft.com/office/drawing/2015/06/chart">
                <c:ext xmlns:c16="http://schemas.microsoft.com/office/drawing/2014/chart" uri="{C3380CC4-5D6E-409C-BE32-E72D297353CC}">
                  <c16:uniqueId val="{00000015-442B-4B98-A783-6F09067DB73F}"/>
                </c:ex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lumMod val="85000"/>
                      </a:schemeClr>
                    </a:solidFill>
                    <a:latin typeface="+mn-lt"/>
                    <a:ea typeface="+mn-ea"/>
                    <a:cs typeface="+mn-cs"/>
                  </a:defRPr>
                </a:pPr>
                <a:endParaRPr lang="es-CO"/>
              </a:p>
            </c:txPr>
            <c:dLblPos val="outEnd"/>
            <c:showLegendKey val="0"/>
            <c:showVal val="1"/>
            <c:showCatName val="1"/>
            <c:showSerName val="0"/>
            <c:showPercent val="0"/>
            <c:showBubbleSize val="0"/>
            <c:showLeaderLines val="1"/>
            <c:leaderLines>
              <c:spPr>
                <a:ln w="9525">
                  <a:solidFill>
                    <a:schemeClr val="lt1">
                      <a:lumMod val="95000"/>
                      <a:alpha val="54000"/>
                    </a:schemeClr>
                  </a:solidFill>
                </a:ln>
                <a:effectLst/>
              </c:spPr>
            </c:leaderLines>
            <c:extLst xmlns:c16r2="http://schemas.microsoft.com/office/drawing/2015/06/chart">
              <c:ext xmlns:c15="http://schemas.microsoft.com/office/drawing/2012/chart" uri="{CE6537A1-D6FC-4f65-9D91-7224C49458BB}">
                <c15:layout/>
              </c:ext>
            </c:extLst>
          </c:dLbls>
          <c:cat>
            <c:strRef>
              <c:extLst>
                <c:ext xmlns:c15="http://schemas.microsoft.com/office/drawing/2012/chart" uri="{02D57815-91ED-43cb-92C2-25804820EDAC}">
                  <c15:fullRef>
                    <c15:sqref>Graficas!$A$31:$A$44</c15:sqref>
                  </c15:fullRef>
                </c:ext>
              </c:extLst>
              <c:f>(Graficas!$A$31:$A$38,Graficas!$A$40:$A$42)</c:f>
              <c:strCache>
                <c:ptCount val="11"/>
                <c:pt idx="0">
                  <c:v>Tripulación  </c:v>
                </c:pt>
                <c:pt idx="1">
                  <c:v>Seguros</c:v>
                </c:pt>
                <c:pt idx="2">
                  <c:v>Servicios Aeronaúticos </c:v>
                </c:pt>
                <c:pt idx="3">
                  <c:v>Mantenimiento </c:v>
                </c:pt>
                <c:pt idx="4">
                  <c:v>Servicio de Pasajeros</c:v>
                </c:pt>
                <c:pt idx="5">
                  <c:v>Combustible </c:v>
                </c:pt>
                <c:pt idx="6">
                  <c:v>Depreciación</c:v>
                </c:pt>
                <c:pt idx="7">
                  <c:v>Arriendo </c:v>
                </c:pt>
                <c:pt idx="8">
                  <c:v>Administración </c:v>
                </c:pt>
                <c:pt idx="9">
                  <c:v>Ventas</c:v>
                </c:pt>
                <c:pt idx="10">
                  <c:v>Financieros</c:v>
                </c:pt>
              </c:strCache>
            </c:strRef>
          </c:cat>
          <c:val>
            <c:numRef>
              <c:extLst>
                <c:ext xmlns:c15="http://schemas.microsoft.com/office/drawing/2012/chart" uri="{02D57815-91ED-43cb-92C2-25804820EDAC}">
                  <c15:fullRef>
                    <c15:sqref>Graficas!$D$31:$D$44</c15:sqref>
                  </c15:fullRef>
                </c:ext>
              </c:extLst>
              <c:f>(Graficas!$D$31:$D$38,Graficas!$D$40:$D$42)</c:f>
              <c:numCache>
                <c:formatCode>0.0%</c:formatCode>
                <c:ptCount val="11"/>
                <c:pt idx="0">
                  <c:v>5.5571915920834977E-2</c:v>
                </c:pt>
                <c:pt idx="1">
                  <c:v>2.0396314689108137E-2</c:v>
                </c:pt>
                <c:pt idx="2">
                  <c:v>5.9678748034075295E-2</c:v>
                </c:pt>
                <c:pt idx="3">
                  <c:v>0.19196775039949934</c:v>
                </c:pt>
                <c:pt idx="4">
                  <c:v>2.2017775146232262E-2</c:v>
                </c:pt>
                <c:pt idx="5">
                  <c:v>0.10848557017984964</c:v>
                </c:pt>
                <c:pt idx="6">
                  <c:v>8.1902280621466414E-2</c:v>
                </c:pt>
                <c:pt idx="7">
                  <c:v>0.13485149495021631</c:v>
                </c:pt>
                <c:pt idx="8">
                  <c:v>0.10373937524744098</c:v>
                </c:pt>
                <c:pt idx="9">
                  <c:v>0.11613907140057894</c:v>
                </c:pt>
                <c:pt idx="10">
                  <c:v>0.1052497034106978</c:v>
                </c:pt>
              </c:numCache>
            </c:numRef>
          </c:val>
          <c:extLst xmlns:c16r2="http://schemas.microsoft.com/office/drawing/2015/06/chart">
            <c:ext xmlns:c16="http://schemas.microsoft.com/office/drawing/2014/chart" uri="{C3380CC4-5D6E-409C-BE32-E72D297353CC}">
              <c16:uniqueId val="{00000016-442B-4B98-A783-6F09067DB73F}"/>
            </c:ext>
            <c:ext xmlns:c15="http://schemas.microsoft.com/office/drawing/2012/chart" uri="{02D57815-91ED-43cb-92C2-25804820EDAC}">
              <c15:categoryFilterExceptions/>
            </c:ext>
          </c:extLst>
        </c:ser>
        <c:dLbls>
          <c:dLblPos val="outEnd"/>
          <c:showLegendKey val="0"/>
          <c:showVal val="1"/>
          <c:showCatName val="0"/>
          <c:showSerName val="0"/>
          <c:showPercent val="0"/>
          <c:showBubbleSize val="0"/>
          <c:showLeaderLines val="1"/>
        </c:dLbls>
      </c:pie3DChart>
      <c:spPr>
        <a:noFill/>
        <a:ln>
          <a:noFill/>
        </a:ln>
        <a:effectLst/>
      </c:spPr>
    </c:plotArea>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8">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222">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ize="5"/>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3.xml><?xml version="1.0" encoding="utf-8"?>
<cs:chartStyle xmlns:cs="http://schemas.microsoft.com/office/drawing/2012/chartStyle" xmlns:a="http://schemas.openxmlformats.org/drawingml/2006/main" id="268">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3.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E74D16AB-5F8F-4E8F-BC84-5572B0FB785A}" type="doc">
      <dgm:prSet loTypeId="urn:microsoft.com/office/officeart/2005/8/layout/arrow6" loCatId="process" qsTypeId="urn:microsoft.com/office/officeart/2005/8/quickstyle/simple1" qsCatId="simple" csTypeId="urn:microsoft.com/office/officeart/2005/8/colors/accent1_2" csCatId="accent1" phldr="1"/>
      <dgm:spPr/>
      <dgm:t>
        <a:bodyPr/>
        <a:lstStyle/>
        <a:p>
          <a:endParaRPr lang="es-CO"/>
        </a:p>
      </dgm:t>
    </dgm:pt>
    <dgm:pt modelId="{0F8C2BCC-AA10-4984-8155-700AB3494C7E}">
      <dgm:prSet phldrT="[Texto]"/>
      <dgm:spPr/>
      <dgm:t>
        <a:bodyPr/>
        <a:lstStyle/>
        <a:p>
          <a:r>
            <a:rPr lang="es-CO"/>
            <a:t>VOLVER</a:t>
          </a:r>
        </a:p>
      </dgm:t>
    </dgm:pt>
    <dgm:pt modelId="{33A95305-3853-4751-ADCB-04E356297689}" type="parTrans" cxnId="{DCEE1ACC-A47C-4368-A02D-34E97574B7C9}">
      <dgm:prSet/>
      <dgm:spPr/>
      <dgm:t>
        <a:bodyPr/>
        <a:lstStyle/>
        <a:p>
          <a:endParaRPr lang="es-CO"/>
        </a:p>
      </dgm:t>
    </dgm:pt>
    <dgm:pt modelId="{B3833431-767D-459F-A5BD-84C286552A0C}" type="sibTrans" cxnId="{DCEE1ACC-A47C-4368-A02D-34E97574B7C9}">
      <dgm:prSet/>
      <dgm:spPr/>
      <dgm:t>
        <a:bodyPr/>
        <a:lstStyle/>
        <a:p>
          <a:endParaRPr lang="es-CO"/>
        </a:p>
      </dgm:t>
    </dgm:pt>
    <dgm:pt modelId="{68F7D726-AF0A-4AF7-9546-A7EDBD1F3B11}">
      <dgm:prSet phldrT="[Texto]"/>
      <dgm:spPr/>
      <dgm:t>
        <a:bodyPr/>
        <a:lstStyle/>
        <a:p>
          <a:r>
            <a:rPr lang="es-CO"/>
            <a:t>CONTENIDO</a:t>
          </a:r>
        </a:p>
      </dgm:t>
    </dgm:pt>
    <dgm:pt modelId="{7627795A-855D-40B6-B620-771B8FCF45B5}" type="parTrans" cxnId="{212F088F-24D7-4045-8E6B-0E02434900FA}">
      <dgm:prSet/>
      <dgm:spPr/>
      <dgm:t>
        <a:bodyPr/>
        <a:lstStyle/>
        <a:p>
          <a:endParaRPr lang="es-CO"/>
        </a:p>
      </dgm:t>
    </dgm:pt>
    <dgm:pt modelId="{BF05267A-3133-4BB4-B958-9B78CBE93AC5}" type="sibTrans" cxnId="{212F088F-24D7-4045-8E6B-0E02434900FA}">
      <dgm:prSet/>
      <dgm:spPr/>
      <dgm:t>
        <a:bodyPr/>
        <a:lstStyle/>
        <a:p>
          <a:endParaRPr lang="es-CO"/>
        </a:p>
      </dgm:t>
    </dgm:pt>
    <dgm:pt modelId="{6C04C486-E73C-44D2-8447-1F2617F66B56}" type="pres">
      <dgm:prSet presAssocID="{E74D16AB-5F8F-4E8F-BC84-5572B0FB785A}" presName="compositeShape" presStyleCnt="0">
        <dgm:presLayoutVars>
          <dgm:chMax val="2"/>
          <dgm:dir/>
          <dgm:resizeHandles val="exact"/>
        </dgm:presLayoutVars>
      </dgm:prSet>
      <dgm:spPr/>
      <dgm:t>
        <a:bodyPr/>
        <a:lstStyle/>
        <a:p>
          <a:endParaRPr lang="es-CO"/>
        </a:p>
      </dgm:t>
    </dgm:pt>
    <dgm:pt modelId="{6E188A49-09A8-4F2B-828D-D1856F63D85D}" type="pres">
      <dgm:prSet presAssocID="{E74D16AB-5F8F-4E8F-BC84-5572B0FB785A}" presName="ribbon" presStyleLbl="node1" presStyleIdx="0" presStyleCnt="1"/>
      <dgm:spPr/>
    </dgm:pt>
    <dgm:pt modelId="{10ABE0D2-B663-4ECD-81F0-F5199053308E}" type="pres">
      <dgm:prSet presAssocID="{E74D16AB-5F8F-4E8F-BC84-5572B0FB785A}" presName="leftArrowText" presStyleLbl="node1" presStyleIdx="0" presStyleCnt="1">
        <dgm:presLayoutVars>
          <dgm:chMax val="0"/>
          <dgm:bulletEnabled val="1"/>
        </dgm:presLayoutVars>
      </dgm:prSet>
      <dgm:spPr/>
      <dgm:t>
        <a:bodyPr/>
        <a:lstStyle/>
        <a:p>
          <a:endParaRPr lang="es-CO"/>
        </a:p>
      </dgm:t>
    </dgm:pt>
    <dgm:pt modelId="{96B3249A-9A0B-43AB-8EDB-F95E519C1FB5}" type="pres">
      <dgm:prSet presAssocID="{E74D16AB-5F8F-4E8F-BC84-5572B0FB785A}" presName="rightArrowText" presStyleLbl="node1" presStyleIdx="0" presStyleCnt="1">
        <dgm:presLayoutVars>
          <dgm:chMax val="0"/>
          <dgm:bulletEnabled val="1"/>
        </dgm:presLayoutVars>
      </dgm:prSet>
      <dgm:spPr/>
      <dgm:t>
        <a:bodyPr/>
        <a:lstStyle/>
        <a:p>
          <a:endParaRPr lang="es-CO"/>
        </a:p>
      </dgm:t>
    </dgm:pt>
  </dgm:ptLst>
  <dgm:cxnLst>
    <dgm:cxn modelId="{212F088F-24D7-4045-8E6B-0E02434900FA}" srcId="{E74D16AB-5F8F-4E8F-BC84-5572B0FB785A}" destId="{68F7D726-AF0A-4AF7-9546-A7EDBD1F3B11}" srcOrd="1" destOrd="0" parTransId="{7627795A-855D-40B6-B620-771B8FCF45B5}" sibTransId="{BF05267A-3133-4BB4-B958-9B78CBE93AC5}"/>
    <dgm:cxn modelId="{6A42A404-B2A4-43B0-8850-C05E574B7BE6}" type="presOf" srcId="{68F7D726-AF0A-4AF7-9546-A7EDBD1F3B11}" destId="{96B3249A-9A0B-43AB-8EDB-F95E519C1FB5}" srcOrd="0" destOrd="0" presId="urn:microsoft.com/office/officeart/2005/8/layout/arrow6"/>
    <dgm:cxn modelId="{DCEE1ACC-A47C-4368-A02D-34E97574B7C9}" srcId="{E74D16AB-5F8F-4E8F-BC84-5572B0FB785A}" destId="{0F8C2BCC-AA10-4984-8155-700AB3494C7E}" srcOrd="0" destOrd="0" parTransId="{33A95305-3853-4751-ADCB-04E356297689}" sibTransId="{B3833431-767D-459F-A5BD-84C286552A0C}"/>
    <dgm:cxn modelId="{C4ECF12D-802E-4941-A2A4-2235B704FCD1}" type="presOf" srcId="{0F8C2BCC-AA10-4984-8155-700AB3494C7E}" destId="{10ABE0D2-B663-4ECD-81F0-F5199053308E}" srcOrd="0" destOrd="0" presId="urn:microsoft.com/office/officeart/2005/8/layout/arrow6"/>
    <dgm:cxn modelId="{01F7DC42-FEF1-48D3-86E7-6CEEC22F9C04}" type="presOf" srcId="{E74D16AB-5F8F-4E8F-BC84-5572B0FB785A}" destId="{6C04C486-E73C-44D2-8447-1F2617F66B56}" srcOrd="0" destOrd="0" presId="urn:microsoft.com/office/officeart/2005/8/layout/arrow6"/>
    <dgm:cxn modelId="{48A7A838-A22F-4940-8A8D-781234703490}" type="presParOf" srcId="{6C04C486-E73C-44D2-8447-1F2617F66B56}" destId="{6E188A49-09A8-4F2B-828D-D1856F63D85D}" srcOrd="0" destOrd="0" presId="urn:microsoft.com/office/officeart/2005/8/layout/arrow6"/>
    <dgm:cxn modelId="{182AC009-4403-41BF-934F-E056825543C7}" type="presParOf" srcId="{6C04C486-E73C-44D2-8447-1F2617F66B56}" destId="{10ABE0D2-B663-4ECD-81F0-F5199053308E}" srcOrd="1" destOrd="0" presId="urn:microsoft.com/office/officeart/2005/8/layout/arrow6"/>
    <dgm:cxn modelId="{E93B0AFF-15DC-487A-8DB1-A738ECD720D3}" type="presParOf" srcId="{6C04C486-E73C-44D2-8447-1F2617F66B56}" destId="{96B3249A-9A0B-43AB-8EDB-F95E519C1FB5}" srcOrd="2" destOrd="0" presId="urn:microsoft.com/office/officeart/2005/8/layout/arrow6"/>
  </dgm:cxnLst>
  <dgm:bg/>
  <dgm:whole/>
  <dgm:extLst>
    <a:ext uri="http://schemas.microsoft.com/office/drawing/2008/diagram">
      <dsp:dataModelExt xmlns:dsp="http://schemas.microsoft.com/office/drawing/2008/diagram" relId="rId6" minVer="http://schemas.openxmlformats.org/drawingml/2006/diagram"/>
    </a:ext>
  </dgm:extLst>
</dgm:dataModel>
</file>

<file path=xl/diagrams/data2.xml><?xml version="1.0" encoding="utf-8"?>
<dgm:dataModel xmlns:dgm="http://schemas.openxmlformats.org/drawingml/2006/diagram" xmlns:a="http://schemas.openxmlformats.org/drawingml/2006/main">
  <dgm:ptLst>
    <dgm:pt modelId="{E74D16AB-5F8F-4E8F-BC84-5572B0FB785A}" type="doc">
      <dgm:prSet loTypeId="urn:microsoft.com/office/officeart/2005/8/layout/arrow6" loCatId="process" qsTypeId="urn:microsoft.com/office/officeart/2005/8/quickstyle/simple1" qsCatId="simple" csTypeId="urn:microsoft.com/office/officeart/2005/8/colors/accent1_2" csCatId="accent1" phldr="1"/>
      <dgm:spPr/>
      <dgm:t>
        <a:bodyPr/>
        <a:lstStyle/>
        <a:p>
          <a:endParaRPr lang="es-CO"/>
        </a:p>
      </dgm:t>
    </dgm:pt>
    <dgm:pt modelId="{0F8C2BCC-AA10-4984-8155-700AB3494C7E}">
      <dgm:prSet phldrT="[Texto]"/>
      <dgm:spPr/>
      <dgm:t>
        <a:bodyPr/>
        <a:lstStyle/>
        <a:p>
          <a:r>
            <a:rPr lang="es-CO"/>
            <a:t>VOLVER</a:t>
          </a:r>
        </a:p>
      </dgm:t>
    </dgm:pt>
    <dgm:pt modelId="{33A95305-3853-4751-ADCB-04E356297689}" type="parTrans" cxnId="{DCEE1ACC-A47C-4368-A02D-34E97574B7C9}">
      <dgm:prSet/>
      <dgm:spPr/>
      <dgm:t>
        <a:bodyPr/>
        <a:lstStyle/>
        <a:p>
          <a:endParaRPr lang="es-CO"/>
        </a:p>
      </dgm:t>
    </dgm:pt>
    <dgm:pt modelId="{B3833431-767D-459F-A5BD-84C286552A0C}" type="sibTrans" cxnId="{DCEE1ACC-A47C-4368-A02D-34E97574B7C9}">
      <dgm:prSet/>
      <dgm:spPr/>
      <dgm:t>
        <a:bodyPr/>
        <a:lstStyle/>
        <a:p>
          <a:endParaRPr lang="es-CO"/>
        </a:p>
      </dgm:t>
    </dgm:pt>
    <dgm:pt modelId="{68F7D726-AF0A-4AF7-9546-A7EDBD1F3B11}">
      <dgm:prSet phldrT="[Texto]"/>
      <dgm:spPr/>
      <dgm:t>
        <a:bodyPr/>
        <a:lstStyle/>
        <a:p>
          <a:r>
            <a:rPr lang="es-CO"/>
            <a:t>CONTENIDO</a:t>
          </a:r>
        </a:p>
      </dgm:t>
    </dgm:pt>
    <dgm:pt modelId="{7627795A-855D-40B6-B620-771B8FCF45B5}" type="parTrans" cxnId="{212F088F-24D7-4045-8E6B-0E02434900FA}">
      <dgm:prSet/>
      <dgm:spPr/>
      <dgm:t>
        <a:bodyPr/>
        <a:lstStyle/>
        <a:p>
          <a:endParaRPr lang="es-CO"/>
        </a:p>
      </dgm:t>
    </dgm:pt>
    <dgm:pt modelId="{BF05267A-3133-4BB4-B958-9B78CBE93AC5}" type="sibTrans" cxnId="{212F088F-24D7-4045-8E6B-0E02434900FA}">
      <dgm:prSet/>
      <dgm:spPr/>
      <dgm:t>
        <a:bodyPr/>
        <a:lstStyle/>
        <a:p>
          <a:endParaRPr lang="es-CO"/>
        </a:p>
      </dgm:t>
    </dgm:pt>
    <dgm:pt modelId="{6C04C486-E73C-44D2-8447-1F2617F66B56}" type="pres">
      <dgm:prSet presAssocID="{E74D16AB-5F8F-4E8F-BC84-5572B0FB785A}" presName="compositeShape" presStyleCnt="0">
        <dgm:presLayoutVars>
          <dgm:chMax val="2"/>
          <dgm:dir/>
          <dgm:resizeHandles val="exact"/>
        </dgm:presLayoutVars>
      </dgm:prSet>
      <dgm:spPr/>
      <dgm:t>
        <a:bodyPr/>
        <a:lstStyle/>
        <a:p>
          <a:endParaRPr lang="es-CO"/>
        </a:p>
      </dgm:t>
    </dgm:pt>
    <dgm:pt modelId="{6E188A49-09A8-4F2B-828D-D1856F63D85D}" type="pres">
      <dgm:prSet presAssocID="{E74D16AB-5F8F-4E8F-BC84-5572B0FB785A}" presName="ribbon" presStyleLbl="node1" presStyleIdx="0" presStyleCnt="1"/>
      <dgm:spPr/>
    </dgm:pt>
    <dgm:pt modelId="{10ABE0D2-B663-4ECD-81F0-F5199053308E}" type="pres">
      <dgm:prSet presAssocID="{E74D16AB-5F8F-4E8F-BC84-5572B0FB785A}" presName="leftArrowText" presStyleLbl="node1" presStyleIdx="0" presStyleCnt="1">
        <dgm:presLayoutVars>
          <dgm:chMax val="0"/>
          <dgm:bulletEnabled val="1"/>
        </dgm:presLayoutVars>
      </dgm:prSet>
      <dgm:spPr/>
      <dgm:t>
        <a:bodyPr/>
        <a:lstStyle/>
        <a:p>
          <a:endParaRPr lang="es-CO"/>
        </a:p>
      </dgm:t>
    </dgm:pt>
    <dgm:pt modelId="{96B3249A-9A0B-43AB-8EDB-F95E519C1FB5}" type="pres">
      <dgm:prSet presAssocID="{E74D16AB-5F8F-4E8F-BC84-5572B0FB785A}" presName="rightArrowText" presStyleLbl="node1" presStyleIdx="0" presStyleCnt="1">
        <dgm:presLayoutVars>
          <dgm:chMax val="0"/>
          <dgm:bulletEnabled val="1"/>
        </dgm:presLayoutVars>
      </dgm:prSet>
      <dgm:spPr/>
      <dgm:t>
        <a:bodyPr/>
        <a:lstStyle/>
        <a:p>
          <a:endParaRPr lang="es-CO"/>
        </a:p>
      </dgm:t>
    </dgm:pt>
  </dgm:ptLst>
  <dgm:cxnLst>
    <dgm:cxn modelId="{212F088F-24D7-4045-8E6B-0E02434900FA}" srcId="{E74D16AB-5F8F-4E8F-BC84-5572B0FB785A}" destId="{68F7D726-AF0A-4AF7-9546-A7EDBD1F3B11}" srcOrd="1" destOrd="0" parTransId="{7627795A-855D-40B6-B620-771B8FCF45B5}" sibTransId="{BF05267A-3133-4BB4-B958-9B78CBE93AC5}"/>
    <dgm:cxn modelId="{DCEE1ACC-A47C-4368-A02D-34E97574B7C9}" srcId="{E74D16AB-5F8F-4E8F-BC84-5572B0FB785A}" destId="{0F8C2BCC-AA10-4984-8155-700AB3494C7E}" srcOrd="0" destOrd="0" parTransId="{33A95305-3853-4751-ADCB-04E356297689}" sibTransId="{B3833431-767D-459F-A5BD-84C286552A0C}"/>
    <dgm:cxn modelId="{9ED53EE4-B171-4636-9D99-1391B42ECD4C}" type="presOf" srcId="{68F7D726-AF0A-4AF7-9546-A7EDBD1F3B11}" destId="{96B3249A-9A0B-43AB-8EDB-F95E519C1FB5}" srcOrd="0" destOrd="0" presId="urn:microsoft.com/office/officeart/2005/8/layout/arrow6"/>
    <dgm:cxn modelId="{D3BFB3CE-2905-4DD3-8121-2E93B91E072D}" type="presOf" srcId="{E74D16AB-5F8F-4E8F-BC84-5572B0FB785A}" destId="{6C04C486-E73C-44D2-8447-1F2617F66B56}" srcOrd="0" destOrd="0" presId="urn:microsoft.com/office/officeart/2005/8/layout/arrow6"/>
    <dgm:cxn modelId="{C02A1CFD-86E8-433E-8EFB-0A64E4667B09}" type="presOf" srcId="{0F8C2BCC-AA10-4984-8155-700AB3494C7E}" destId="{10ABE0D2-B663-4ECD-81F0-F5199053308E}" srcOrd="0" destOrd="0" presId="urn:microsoft.com/office/officeart/2005/8/layout/arrow6"/>
    <dgm:cxn modelId="{B5F4BA79-D061-4F92-A5F8-41BBAF32F8AB}" type="presParOf" srcId="{6C04C486-E73C-44D2-8447-1F2617F66B56}" destId="{6E188A49-09A8-4F2B-828D-D1856F63D85D}" srcOrd="0" destOrd="0" presId="urn:microsoft.com/office/officeart/2005/8/layout/arrow6"/>
    <dgm:cxn modelId="{9329588E-590B-473C-97CA-8C04CAF05907}" type="presParOf" srcId="{6C04C486-E73C-44D2-8447-1F2617F66B56}" destId="{10ABE0D2-B663-4ECD-81F0-F5199053308E}" srcOrd="1" destOrd="0" presId="urn:microsoft.com/office/officeart/2005/8/layout/arrow6"/>
    <dgm:cxn modelId="{44BEF34C-1625-4243-873E-CCFED4B88335}" type="presParOf" srcId="{6C04C486-E73C-44D2-8447-1F2617F66B56}" destId="{96B3249A-9A0B-43AB-8EDB-F95E519C1FB5}" srcOrd="2" destOrd="0" presId="urn:microsoft.com/office/officeart/2005/8/layout/arrow6"/>
  </dgm:cxnLst>
  <dgm:bg/>
  <dgm:whole/>
  <dgm:extLst>
    <a:ext uri="http://schemas.microsoft.com/office/drawing/2008/diagram">
      <dsp:dataModelExt xmlns:dsp="http://schemas.microsoft.com/office/drawing/2008/diagram" relId="rId7" minVer="http://schemas.openxmlformats.org/drawingml/2006/diagram"/>
    </a:ext>
  </dgm:extLst>
</dgm:dataModel>
</file>

<file path=xl/diagrams/data3.xml><?xml version="1.0" encoding="utf-8"?>
<dgm:dataModel xmlns:dgm="http://schemas.openxmlformats.org/drawingml/2006/diagram" xmlns:a="http://schemas.openxmlformats.org/drawingml/2006/main">
  <dgm:ptLst>
    <dgm:pt modelId="{E74D16AB-5F8F-4E8F-BC84-5572B0FB785A}" type="doc">
      <dgm:prSet loTypeId="urn:microsoft.com/office/officeart/2005/8/layout/arrow6" loCatId="process" qsTypeId="urn:microsoft.com/office/officeart/2005/8/quickstyle/simple1" qsCatId="simple" csTypeId="urn:microsoft.com/office/officeart/2005/8/colors/accent1_2" csCatId="accent1" phldr="1"/>
      <dgm:spPr/>
      <dgm:t>
        <a:bodyPr/>
        <a:lstStyle/>
        <a:p>
          <a:endParaRPr lang="es-CO"/>
        </a:p>
      </dgm:t>
    </dgm:pt>
    <dgm:pt modelId="{0F8C2BCC-AA10-4984-8155-700AB3494C7E}">
      <dgm:prSet phldrT="[Texto]"/>
      <dgm:spPr/>
      <dgm:t>
        <a:bodyPr/>
        <a:lstStyle/>
        <a:p>
          <a:r>
            <a:rPr lang="es-CO"/>
            <a:t>VOLVER</a:t>
          </a:r>
        </a:p>
      </dgm:t>
    </dgm:pt>
    <dgm:pt modelId="{33A95305-3853-4751-ADCB-04E356297689}" type="parTrans" cxnId="{DCEE1ACC-A47C-4368-A02D-34E97574B7C9}">
      <dgm:prSet/>
      <dgm:spPr/>
      <dgm:t>
        <a:bodyPr/>
        <a:lstStyle/>
        <a:p>
          <a:endParaRPr lang="es-CO"/>
        </a:p>
      </dgm:t>
    </dgm:pt>
    <dgm:pt modelId="{B3833431-767D-459F-A5BD-84C286552A0C}" type="sibTrans" cxnId="{DCEE1ACC-A47C-4368-A02D-34E97574B7C9}">
      <dgm:prSet/>
      <dgm:spPr/>
      <dgm:t>
        <a:bodyPr/>
        <a:lstStyle/>
        <a:p>
          <a:endParaRPr lang="es-CO"/>
        </a:p>
      </dgm:t>
    </dgm:pt>
    <dgm:pt modelId="{68F7D726-AF0A-4AF7-9546-A7EDBD1F3B11}">
      <dgm:prSet phldrT="[Texto]"/>
      <dgm:spPr/>
      <dgm:t>
        <a:bodyPr/>
        <a:lstStyle/>
        <a:p>
          <a:r>
            <a:rPr lang="es-CO"/>
            <a:t>CONTENIDO</a:t>
          </a:r>
        </a:p>
      </dgm:t>
    </dgm:pt>
    <dgm:pt modelId="{7627795A-855D-40B6-B620-771B8FCF45B5}" type="parTrans" cxnId="{212F088F-24D7-4045-8E6B-0E02434900FA}">
      <dgm:prSet/>
      <dgm:spPr/>
      <dgm:t>
        <a:bodyPr/>
        <a:lstStyle/>
        <a:p>
          <a:endParaRPr lang="es-CO"/>
        </a:p>
      </dgm:t>
    </dgm:pt>
    <dgm:pt modelId="{BF05267A-3133-4BB4-B958-9B78CBE93AC5}" type="sibTrans" cxnId="{212F088F-24D7-4045-8E6B-0E02434900FA}">
      <dgm:prSet/>
      <dgm:spPr/>
      <dgm:t>
        <a:bodyPr/>
        <a:lstStyle/>
        <a:p>
          <a:endParaRPr lang="es-CO"/>
        </a:p>
      </dgm:t>
    </dgm:pt>
    <dgm:pt modelId="{6C04C486-E73C-44D2-8447-1F2617F66B56}" type="pres">
      <dgm:prSet presAssocID="{E74D16AB-5F8F-4E8F-BC84-5572B0FB785A}" presName="compositeShape" presStyleCnt="0">
        <dgm:presLayoutVars>
          <dgm:chMax val="2"/>
          <dgm:dir/>
          <dgm:resizeHandles val="exact"/>
        </dgm:presLayoutVars>
      </dgm:prSet>
      <dgm:spPr/>
      <dgm:t>
        <a:bodyPr/>
        <a:lstStyle/>
        <a:p>
          <a:endParaRPr lang="es-CO"/>
        </a:p>
      </dgm:t>
    </dgm:pt>
    <dgm:pt modelId="{6E188A49-09A8-4F2B-828D-D1856F63D85D}" type="pres">
      <dgm:prSet presAssocID="{E74D16AB-5F8F-4E8F-BC84-5572B0FB785A}" presName="ribbon" presStyleLbl="node1" presStyleIdx="0" presStyleCnt="1"/>
      <dgm:spPr/>
    </dgm:pt>
    <dgm:pt modelId="{10ABE0D2-B663-4ECD-81F0-F5199053308E}" type="pres">
      <dgm:prSet presAssocID="{E74D16AB-5F8F-4E8F-BC84-5572B0FB785A}" presName="leftArrowText" presStyleLbl="node1" presStyleIdx="0" presStyleCnt="1">
        <dgm:presLayoutVars>
          <dgm:chMax val="0"/>
          <dgm:bulletEnabled val="1"/>
        </dgm:presLayoutVars>
      </dgm:prSet>
      <dgm:spPr/>
      <dgm:t>
        <a:bodyPr/>
        <a:lstStyle/>
        <a:p>
          <a:endParaRPr lang="es-CO"/>
        </a:p>
      </dgm:t>
    </dgm:pt>
    <dgm:pt modelId="{96B3249A-9A0B-43AB-8EDB-F95E519C1FB5}" type="pres">
      <dgm:prSet presAssocID="{E74D16AB-5F8F-4E8F-BC84-5572B0FB785A}" presName="rightArrowText" presStyleLbl="node1" presStyleIdx="0" presStyleCnt="1">
        <dgm:presLayoutVars>
          <dgm:chMax val="0"/>
          <dgm:bulletEnabled val="1"/>
        </dgm:presLayoutVars>
      </dgm:prSet>
      <dgm:spPr/>
      <dgm:t>
        <a:bodyPr/>
        <a:lstStyle/>
        <a:p>
          <a:endParaRPr lang="es-CO"/>
        </a:p>
      </dgm:t>
    </dgm:pt>
  </dgm:ptLst>
  <dgm:cxnLst>
    <dgm:cxn modelId="{212F088F-24D7-4045-8E6B-0E02434900FA}" srcId="{E74D16AB-5F8F-4E8F-BC84-5572B0FB785A}" destId="{68F7D726-AF0A-4AF7-9546-A7EDBD1F3B11}" srcOrd="1" destOrd="0" parTransId="{7627795A-855D-40B6-B620-771B8FCF45B5}" sibTransId="{BF05267A-3133-4BB4-B958-9B78CBE93AC5}"/>
    <dgm:cxn modelId="{28CFF940-33A4-467A-9839-0471E482556F}" type="presOf" srcId="{E74D16AB-5F8F-4E8F-BC84-5572B0FB785A}" destId="{6C04C486-E73C-44D2-8447-1F2617F66B56}" srcOrd="0" destOrd="0" presId="urn:microsoft.com/office/officeart/2005/8/layout/arrow6"/>
    <dgm:cxn modelId="{DCEE1ACC-A47C-4368-A02D-34E97574B7C9}" srcId="{E74D16AB-5F8F-4E8F-BC84-5572B0FB785A}" destId="{0F8C2BCC-AA10-4984-8155-700AB3494C7E}" srcOrd="0" destOrd="0" parTransId="{33A95305-3853-4751-ADCB-04E356297689}" sibTransId="{B3833431-767D-459F-A5BD-84C286552A0C}"/>
    <dgm:cxn modelId="{A972822E-36EE-4DAC-84C3-99917CE43510}" type="presOf" srcId="{0F8C2BCC-AA10-4984-8155-700AB3494C7E}" destId="{10ABE0D2-B663-4ECD-81F0-F5199053308E}" srcOrd="0" destOrd="0" presId="urn:microsoft.com/office/officeart/2005/8/layout/arrow6"/>
    <dgm:cxn modelId="{B6C2B6FE-57D0-4BF4-AAA6-0097CF1BAC7E}" type="presOf" srcId="{68F7D726-AF0A-4AF7-9546-A7EDBD1F3B11}" destId="{96B3249A-9A0B-43AB-8EDB-F95E519C1FB5}" srcOrd="0" destOrd="0" presId="urn:microsoft.com/office/officeart/2005/8/layout/arrow6"/>
    <dgm:cxn modelId="{88793D64-FFE2-48FE-A178-17344B72E725}" type="presParOf" srcId="{6C04C486-E73C-44D2-8447-1F2617F66B56}" destId="{6E188A49-09A8-4F2B-828D-D1856F63D85D}" srcOrd="0" destOrd="0" presId="urn:microsoft.com/office/officeart/2005/8/layout/arrow6"/>
    <dgm:cxn modelId="{C4F07AA1-BCF9-4E3E-BB22-8F8DBD9F5A0D}" type="presParOf" srcId="{6C04C486-E73C-44D2-8447-1F2617F66B56}" destId="{10ABE0D2-B663-4ECD-81F0-F5199053308E}" srcOrd="1" destOrd="0" presId="urn:microsoft.com/office/officeart/2005/8/layout/arrow6"/>
    <dgm:cxn modelId="{6DAD2D65-F729-4C4D-AE97-34494E008101}" type="presParOf" srcId="{6C04C486-E73C-44D2-8447-1F2617F66B56}" destId="{96B3249A-9A0B-43AB-8EDB-F95E519C1FB5}" srcOrd="2" destOrd="0" presId="urn:microsoft.com/office/officeart/2005/8/layout/arrow6"/>
  </dgm:cxnLst>
  <dgm:bg/>
  <dgm:whole/>
  <dgm:extLst>
    <a:ext uri="http://schemas.microsoft.com/office/drawing/2008/diagram">
      <dsp:dataModelExt xmlns:dsp="http://schemas.microsoft.com/office/drawing/2008/diagram" relId="rId8"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6E188A49-09A8-4F2B-828D-D1856F63D85D}">
      <dsp:nvSpPr>
        <dsp:cNvPr id="0" name=""/>
        <dsp:cNvSpPr/>
      </dsp:nvSpPr>
      <dsp:spPr>
        <a:xfrm>
          <a:off x="0" y="426244"/>
          <a:ext cx="1619250" cy="647700"/>
        </a:xfrm>
        <a:prstGeom prst="leftRightRibbon">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sp>
    <dsp:sp modelId="{10ABE0D2-B663-4ECD-81F0-F5199053308E}">
      <dsp:nvSpPr>
        <dsp:cNvPr id="0" name=""/>
        <dsp:cNvSpPr/>
      </dsp:nvSpPr>
      <dsp:spPr>
        <a:xfrm>
          <a:off x="194309" y="539591"/>
          <a:ext cx="534352" cy="317373"/>
        </a:xfrm>
        <a:prstGeom prst="rect">
          <a:avLst/>
        </a:prstGeom>
        <a:noFill/>
        <a:ln w="25400" cap="flat" cmpd="sng" algn="ctr">
          <a:noFill/>
          <a:prstDash val="solid"/>
        </a:ln>
        <a:effectLst/>
        <a:sp3d/>
      </dsp:spPr>
      <dsp:style>
        <a:lnRef idx="2">
          <a:scrgbClr r="0" g="0" b="0"/>
        </a:lnRef>
        <a:fillRef idx="1">
          <a:scrgbClr r="0" g="0" b="0"/>
        </a:fillRef>
        <a:effectRef idx="0">
          <a:scrgbClr r="0" g="0" b="0"/>
        </a:effectRef>
        <a:fontRef idx="minor">
          <a:schemeClr val="lt1"/>
        </a:fontRef>
      </dsp:style>
      <dsp:txBody>
        <a:bodyPr spcFirstLastPara="0" vert="horz" wrap="square" lIns="0" tIns="32004" rIns="0" bIns="34290" numCol="1" spcCol="1270" anchor="ctr" anchorCtr="0">
          <a:noAutofit/>
        </a:bodyPr>
        <a:lstStyle/>
        <a:p>
          <a:pPr lvl="0" algn="ctr" defTabSz="400050">
            <a:lnSpc>
              <a:spcPct val="90000"/>
            </a:lnSpc>
            <a:spcBef>
              <a:spcPct val="0"/>
            </a:spcBef>
            <a:spcAft>
              <a:spcPct val="35000"/>
            </a:spcAft>
          </a:pPr>
          <a:r>
            <a:rPr lang="es-CO" sz="900" kern="1200"/>
            <a:t>VOLVER</a:t>
          </a:r>
        </a:p>
      </dsp:txBody>
      <dsp:txXfrm>
        <a:off x="194309" y="539591"/>
        <a:ext cx="534352" cy="317373"/>
      </dsp:txXfrm>
    </dsp:sp>
    <dsp:sp modelId="{96B3249A-9A0B-43AB-8EDB-F95E519C1FB5}">
      <dsp:nvSpPr>
        <dsp:cNvPr id="0" name=""/>
        <dsp:cNvSpPr/>
      </dsp:nvSpPr>
      <dsp:spPr>
        <a:xfrm>
          <a:off x="809625" y="643223"/>
          <a:ext cx="631507" cy="317373"/>
        </a:xfrm>
        <a:prstGeom prst="rect">
          <a:avLst/>
        </a:prstGeom>
        <a:noFill/>
        <a:ln w="25400" cap="flat" cmpd="sng" algn="ctr">
          <a:noFill/>
          <a:prstDash val="solid"/>
        </a:ln>
        <a:effectLst/>
        <a:sp3d/>
      </dsp:spPr>
      <dsp:style>
        <a:lnRef idx="2">
          <a:scrgbClr r="0" g="0" b="0"/>
        </a:lnRef>
        <a:fillRef idx="1">
          <a:scrgbClr r="0" g="0" b="0"/>
        </a:fillRef>
        <a:effectRef idx="0">
          <a:scrgbClr r="0" g="0" b="0"/>
        </a:effectRef>
        <a:fontRef idx="minor">
          <a:schemeClr val="lt1"/>
        </a:fontRef>
      </dsp:style>
      <dsp:txBody>
        <a:bodyPr spcFirstLastPara="0" vert="horz" wrap="square" lIns="0" tIns="32004" rIns="0" bIns="34290" numCol="1" spcCol="1270" anchor="ctr" anchorCtr="0">
          <a:noAutofit/>
        </a:bodyPr>
        <a:lstStyle/>
        <a:p>
          <a:pPr lvl="0" algn="ctr" defTabSz="400050">
            <a:lnSpc>
              <a:spcPct val="90000"/>
            </a:lnSpc>
            <a:spcBef>
              <a:spcPct val="0"/>
            </a:spcBef>
            <a:spcAft>
              <a:spcPct val="35000"/>
            </a:spcAft>
          </a:pPr>
          <a:r>
            <a:rPr lang="es-CO" sz="900" kern="1200"/>
            <a:t>CONTENIDO</a:t>
          </a:r>
        </a:p>
      </dsp:txBody>
      <dsp:txXfrm>
        <a:off x="809625" y="643223"/>
        <a:ext cx="631507" cy="317373"/>
      </dsp:txXfrm>
    </dsp:sp>
  </dsp:spTree>
</dsp:drawing>
</file>

<file path=xl/diagrams/drawing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6E188A49-09A8-4F2B-828D-D1856F63D85D}">
      <dsp:nvSpPr>
        <dsp:cNvPr id="0" name=""/>
        <dsp:cNvSpPr/>
      </dsp:nvSpPr>
      <dsp:spPr>
        <a:xfrm>
          <a:off x="0" y="335756"/>
          <a:ext cx="1619250" cy="647700"/>
        </a:xfrm>
        <a:prstGeom prst="leftRightRibbon">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sp>
    <dsp:sp modelId="{10ABE0D2-B663-4ECD-81F0-F5199053308E}">
      <dsp:nvSpPr>
        <dsp:cNvPr id="0" name=""/>
        <dsp:cNvSpPr/>
      </dsp:nvSpPr>
      <dsp:spPr>
        <a:xfrm>
          <a:off x="194309" y="449104"/>
          <a:ext cx="534352" cy="317373"/>
        </a:xfrm>
        <a:prstGeom prst="rect">
          <a:avLst/>
        </a:prstGeom>
        <a:noFill/>
        <a:ln w="25400" cap="flat" cmpd="sng" algn="ctr">
          <a:noFill/>
          <a:prstDash val="solid"/>
        </a:ln>
        <a:effectLst/>
        <a:sp3d/>
      </dsp:spPr>
      <dsp:style>
        <a:lnRef idx="2">
          <a:scrgbClr r="0" g="0" b="0"/>
        </a:lnRef>
        <a:fillRef idx="1">
          <a:scrgbClr r="0" g="0" b="0"/>
        </a:fillRef>
        <a:effectRef idx="0">
          <a:scrgbClr r="0" g="0" b="0"/>
        </a:effectRef>
        <a:fontRef idx="minor">
          <a:schemeClr val="lt1"/>
        </a:fontRef>
      </dsp:style>
      <dsp:txBody>
        <a:bodyPr spcFirstLastPara="0" vert="horz" wrap="square" lIns="0" tIns="32004" rIns="0" bIns="34290" numCol="1" spcCol="1270" anchor="ctr" anchorCtr="0">
          <a:noAutofit/>
        </a:bodyPr>
        <a:lstStyle/>
        <a:p>
          <a:pPr lvl="0" algn="ctr" defTabSz="400050">
            <a:lnSpc>
              <a:spcPct val="90000"/>
            </a:lnSpc>
            <a:spcBef>
              <a:spcPct val="0"/>
            </a:spcBef>
            <a:spcAft>
              <a:spcPct val="35000"/>
            </a:spcAft>
          </a:pPr>
          <a:r>
            <a:rPr lang="es-CO" sz="900" kern="1200"/>
            <a:t>VOLVER</a:t>
          </a:r>
        </a:p>
      </dsp:txBody>
      <dsp:txXfrm>
        <a:off x="194309" y="449104"/>
        <a:ext cx="534352" cy="317373"/>
      </dsp:txXfrm>
    </dsp:sp>
    <dsp:sp modelId="{96B3249A-9A0B-43AB-8EDB-F95E519C1FB5}">
      <dsp:nvSpPr>
        <dsp:cNvPr id="0" name=""/>
        <dsp:cNvSpPr/>
      </dsp:nvSpPr>
      <dsp:spPr>
        <a:xfrm>
          <a:off x="809625" y="552736"/>
          <a:ext cx="631507" cy="317373"/>
        </a:xfrm>
        <a:prstGeom prst="rect">
          <a:avLst/>
        </a:prstGeom>
        <a:noFill/>
        <a:ln w="25400" cap="flat" cmpd="sng" algn="ctr">
          <a:noFill/>
          <a:prstDash val="solid"/>
        </a:ln>
        <a:effectLst/>
        <a:sp3d/>
      </dsp:spPr>
      <dsp:style>
        <a:lnRef idx="2">
          <a:scrgbClr r="0" g="0" b="0"/>
        </a:lnRef>
        <a:fillRef idx="1">
          <a:scrgbClr r="0" g="0" b="0"/>
        </a:fillRef>
        <a:effectRef idx="0">
          <a:scrgbClr r="0" g="0" b="0"/>
        </a:effectRef>
        <a:fontRef idx="minor">
          <a:schemeClr val="lt1"/>
        </a:fontRef>
      </dsp:style>
      <dsp:txBody>
        <a:bodyPr spcFirstLastPara="0" vert="horz" wrap="square" lIns="0" tIns="32004" rIns="0" bIns="34290" numCol="1" spcCol="1270" anchor="ctr" anchorCtr="0">
          <a:noAutofit/>
        </a:bodyPr>
        <a:lstStyle/>
        <a:p>
          <a:pPr lvl="0" algn="ctr" defTabSz="400050">
            <a:lnSpc>
              <a:spcPct val="90000"/>
            </a:lnSpc>
            <a:spcBef>
              <a:spcPct val="0"/>
            </a:spcBef>
            <a:spcAft>
              <a:spcPct val="35000"/>
            </a:spcAft>
          </a:pPr>
          <a:r>
            <a:rPr lang="es-CO" sz="900" kern="1200"/>
            <a:t>CONTENIDO</a:t>
          </a:r>
        </a:p>
      </dsp:txBody>
      <dsp:txXfrm>
        <a:off x="809625" y="552736"/>
        <a:ext cx="631507" cy="317373"/>
      </dsp:txXfrm>
    </dsp:sp>
  </dsp:spTree>
</dsp:drawing>
</file>

<file path=xl/diagrams/drawing3.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6E188A49-09A8-4F2B-828D-D1856F63D85D}">
      <dsp:nvSpPr>
        <dsp:cNvPr id="0" name=""/>
        <dsp:cNvSpPr/>
      </dsp:nvSpPr>
      <dsp:spPr>
        <a:xfrm>
          <a:off x="0" y="199761"/>
          <a:ext cx="1619250" cy="647700"/>
        </a:xfrm>
        <a:prstGeom prst="leftRightRibbon">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sp>
    <dsp:sp modelId="{10ABE0D2-B663-4ECD-81F0-F5199053308E}">
      <dsp:nvSpPr>
        <dsp:cNvPr id="0" name=""/>
        <dsp:cNvSpPr/>
      </dsp:nvSpPr>
      <dsp:spPr>
        <a:xfrm>
          <a:off x="194309" y="313108"/>
          <a:ext cx="534352" cy="317373"/>
        </a:xfrm>
        <a:prstGeom prst="rect">
          <a:avLst/>
        </a:prstGeom>
        <a:noFill/>
        <a:ln w="25400" cap="flat" cmpd="sng" algn="ctr">
          <a:noFill/>
          <a:prstDash val="solid"/>
        </a:ln>
        <a:effectLst/>
        <a:sp3d/>
      </dsp:spPr>
      <dsp:style>
        <a:lnRef idx="2">
          <a:scrgbClr r="0" g="0" b="0"/>
        </a:lnRef>
        <a:fillRef idx="1">
          <a:scrgbClr r="0" g="0" b="0"/>
        </a:fillRef>
        <a:effectRef idx="0">
          <a:scrgbClr r="0" g="0" b="0"/>
        </a:effectRef>
        <a:fontRef idx="minor">
          <a:schemeClr val="lt1"/>
        </a:fontRef>
      </dsp:style>
      <dsp:txBody>
        <a:bodyPr spcFirstLastPara="0" vert="horz" wrap="square" lIns="0" tIns="32004" rIns="0" bIns="34290" numCol="1" spcCol="1270" anchor="ctr" anchorCtr="0">
          <a:noAutofit/>
        </a:bodyPr>
        <a:lstStyle/>
        <a:p>
          <a:pPr lvl="0" algn="ctr" defTabSz="400050">
            <a:lnSpc>
              <a:spcPct val="90000"/>
            </a:lnSpc>
            <a:spcBef>
              <a:spcPct val="0"/>
            </a:spcBef>
            <a:spcAft>
              <a:spcPct val="35000"/>
            </a:spcAft>
          </a:pPr>
          <a:r>
            <a:rPr lang="es-CO" sz="900" kern="1200"/>
            <a:t>VOLVER</a:t>
          </a:r>
        </a:p>
      </dsp:txBody>
      <dsp:txXfrm>
        <a:off x="194309" y="313108"/>
        <a:ext cx="534352" cy="317373"/>
      </dsp:txXfrm>
    </dsp:sp>
    <dsp:sp modelId="{96B3249A-9A0B-43AB-8EDB-F95E519C1FB5}">
      <dsp:nvSpPr>
        <dsp:cNvPr id="0" name=""/>
        <dsp:cNvSpPr/>
      </dsp:nvSpPr>
      <dsp:spPr>
        <a:xfrm>
          <a:off x="809625" y="416740"/>
          <a:ext cx="631507" cy="317373"/>
        </a:xfrm>
        <a:prstGeom prst="rect">
          <a:avLst/>
        </a:prstGeom>
        <a:noFill/>
        <a:ln w="25400" cap="flat" cmpd="sng" algn="ctr">
          <a:noFill/>
          <a:prstDash val="solid"/>
        </a:ln>
        <a:effectLst/>
        <a:sp3d/>
      </dsp:spPr>
      <dsp:style>
        <a:lnRef idx="2">
          <a:scrgbClr r="0" g="0" b="0"/>
        </a:lnRef>
        <a:fillRef idx="1">
          <a:scrgbClr r="0" g="0" b="0"/>
        </a:fillRef>
        <a:effectRef idx="0">
          <a:scrgbClr r="0" g="0" b="0"/>
        </a:effectRef>
        <a:fontRef idx="minor">
          <a:schemeClr val="lt1"/>
        </a:fontRef>
      </dsp:style>
      <dsp:txBody>
        <a:bodyPr spcFirstLastPara="0" vert="horz" wrap="square" lIns="0" tIns="32004" rIns="0" bIns="34290" numCol="1" spcCol="1270" anchor="ctr" anchorCtr="0">
          <a:noAutofit/>
        </a:bodyPr>
        <a:lstStyle/>
        <a:p>
          <a:pPr lvl="0" algn="ctr" defTabSz="400050">
            <a:lnSpc>
              <a:spcPct val="90000"/>
            </a:lnSpc>
            <a:spcBef>
              <a:spcPct val="0"/>
            </a:spcBef>
            <a:spcAft>
              <a:spcPct val="35000"/>
            </a:spcAft>
          </a:pPr>
          <a:r>
            <a:rPr lang="es-CO" sz="900" kern="1200"/>
            <a:t>CONTENIDO</a:t>
          </a:r>
        </a:p>
      </dsp:txBody>
      <dsp:txXfrm>
        <a:off x="809625" y="416740"/>
        <a:ext cx="631507" cy="317373"/>
      </dsp:txXfrm>
    </dsp:sp>
  </dsp:spTree>
</dsp:drawing>
</file>

<file path=xl/diagrams/layout1.xml><?xml version="1.0" encoding="utf-8"?>
<dgm:layoutDef xmlns:dgm="http://schemas.openxmlformats.org/drawingml/2006/diagram" xmlns:a="http://schemas.openxmlformats.org/drawingml/2006/main" uniqueId="urn:microsoft.com/office/officeart/2005/8/layout/arrow6">
  <dgm:title val=""/>
  <dgm:desc val=""/>
  <dgm:catLst>
    <dgm:cat type="relationship" pri="4000"/>
    <dgm:cat type="process" pri="29000"/>
  </dgm:catLst>
  <dgm:sampData>
    <dgm:dataModel>
      <dgm:ptLst>
        <dgm:pt modelId="0" type="doc"/>
        <dgm:pt modelId="1">
          <dgm:prSet phldr="1"/>
        </dgm:pt>
        <dgm:pt modelId="2">
          <dgm:prSet phldr="1"/>
        </dgm:pt>
      </dgm:ptLst>
      <dgm:cxnLst>
        <dgm:cxn modelId="4" srcId="0" destId="1" srcOrd="0" destOrd="0"/>
        <dgm:cxn modelId="5" srcId="0" destId="2" srcOrd="1" destOrd="0"/>
      </dgm:cxn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Lst>
      <dgm:cxnLst>
        <dgm:cxn modelId="3" srcId="0" destId="1" srcOrd="0" destOrd="0"/>
        <dgm:cxn modelId="4" srcId="0" destId="2" srcOrd="1" destOrd="0"/>
      </dgm:cxnLst>
      <dgm:bg/>
      <dgm:whole/>
    </dgm:dataModel>
  </dgm:clrData>
  <dgm:layoutNode name="compositeShape">
    <dgm:varLst>
      <dgm:chMax val="2"/>
      <dgm:dir/>
      <dgm:resizeHandles val="exact"/>
    </dgm:varLst>
    <dgm:alg type="composite">
      <dgm:param type="horzAlign" val="ctr"/>
      <dgm:param type="vertAlign" val="mid"/>
      <dgm:param type="ar" val="2.5"/>
    </dgm:alg>
    <dgm:shape xmlns:r="http://schemas.openxmlformats.org/officeDocument/2006/relationships" r:blip="">
      <dgm:adjLst/>
    </dgm:shape>
    <dgm:presOf/>
    <dgm:constrLst>
      <dgm:constr type="primFontSz" for="des" ptType="node" op="equ"/>
      <dgm:constr type="w" for="ch" forName="ribbon" refType="h" refFor="ch" refForName="ribbon" fact="2.5"/>
      <dgm:constr type="h" for="ch" forName="leftArrowText" refType="h" fact="0.49"/>
      <dgm:constr type="ctrY" for="ch" forName="leftArrowText" refType="ctrY" refFor="ch" refForName="ribbon"/>
      <dgm:constr type="ctrYOff" for="ch" forName="leftArrowText" refType="h" refFor="ch" refForName="ribbon" fact="-0.08"/>
      <dgm:constr type="l" for="ch" forName="leftArrowText" refType="w" refFor="ch" refForName="ribbon" fact="0.12"/>
      <dgm:constr type="r" for="ch" forName="leftArrowText" refType="w" refFor="ch" refForName="ribbon" fact="0.45"/>
      <dgm:constr type="h" for="ch" forName="rightArrowText" refType="h" fact="0.49"/>
      <dgm:constr type="ctrY" for="ch" forName="rightArrowText" refType="ctrY" refFor="ch" refForName="ribbon"/>
      <dgm:constr type="ctrYOff" for="ch" forName="rightArrowText" refType="h" refFor="ch" refForName="ribbon" fact="0.08"/>
      <dgm:constr type="l" for="ch" forName="rightArrowText" refType="w" refFor="ch" refForName="ribbon" fact="0.5"/>
      <dgm:constr type="r" for="ch" forName="rightArrowText" refType="w" refFor="ch" refForName="ribbon" fact="0.89"/>
    </dgm:constrLst>
    <dgm:ruleLst/>
    <dgm:choose name="Name0">
      <dgm:if name="Name1" axis="ch" ptType="node" func="cnt" op="gte" val="1">
        <dgm:layoutNode name="ribbon" styleLbl="node1">
          <dgm:alg type="sp"/>
          <dgm:shape xmlns:r="http://schemas.openxmlformats.org/officeDocument/2006/relationships" type="leftRightRibbon" r:blip="">
            <dgm:adjLst/>
          </dgm:shape>
          <dgm:presOf/>
          <dgm:constrLst/>
          <dgm:ruleLst/>
        </dgm:layoutNode>
        <dgm:layoutNode name="leftArrowText" styleLbl="node1">
          <dgm:varLst>
            <dgm:chMax val="0"/>
            <dgm:bulletEnabled val="1"/>
          </dgm:varLst>
          <dgm:alg type="tx">
            <dgm:param type="txAnchorVertCh" val="mid"/>
          </dgm:alg>
          <dgm:shape xmlns:r="http://schemas.openxmlformats.org/officeDocument/2006/relationships" type="rect" r:blip="" hideGeom="1">
            <dgm:adjLst/>
          </dgm:shape>
          <dgm:choose name="Name2">
            <dgm:if name="Name3" func="var" arg="dir" op="equ" val="norm">
              <dgm:presOf axis="ch desOrSelf" ptType="node node" st="1 1" cnt="1 0"/>
            </dgm:if>
            <dgm:else name="Name4">
              <dgm:presOf axis="ch desOrSelf" ptType="node node" st="2 1" cnt="1 0"/>
            </dgm:else>
          </dgm:choose>
          <dgm:constrLst>
            <dgm:constr type="primFontSz" val="65"/>
            <dgm:constr type="tMarg" refType="primFontSz" fact="0.28"/>
            <dgm:constr type="lMarg"/>
            <dgm:constr type="bMarg" refType="primFontSz" fact="0.3"/>
            <dgm:constr type="rMarg"/>
          </dgm:constrLst>
          <dgm:ruleLst>
            <dgm:rule type="primFontSz" val="5" fact="NaN" max="NaN"/>
          </dgm:ruleLst>
        </dgm:layoutNode>
        <dgm:layoutNode name="rightArrowText" styleLbl="node1">
          <dgm:varLst>
            <dgm:chMax val="0"/>
            <dgm:bulletEnabled val="1"/>
          </dgm:varLst>
          <dgm:alg type="tx">
            <dgm:param type="txAnchorVertCh" val="mid"/>
          </dgm:alg>
          <dgm:shape xmlns:r="http://schemas.openxmlformats.org/officeDocument/2006/relationships" type="rect" r:blip="" hideGeom="1">
            <dgm:adjLst/>
          </dgm:shape>
          <dgm:choose name="Name5">
            <dgm:if name="Name6" func="var" arg="dir" op="equ" val="norm">
              <dgm:presOf axis="ch desOrSelf" ptType="node node" st="2 1" cnt="1 0"/>
            </dgm:if>
            <dgm:else name="Name7">
              <dgm:presOf axis="ch desOrSelf" ptType="node node" st="1 1" cnt="1 0"/>
            </dgm:else>
          </dgm:choose>
          <dgm:constrLst>
            <dgm:constr type="primFontSz" val="65"/>
            <dgm:constr type="tMarg" refType="primFontSz" fact="0.28"/>
            <dgm:constr type="lMarg"/>
            <dgm:constr type="bMarg" refType="primFontSz" fact="0.3"/>
            <dgm:constr type="rMarg"/>
          </dgm:constrLst>
          <dgm:ruleLst>
            <dgm:rule type="primFontSz" val="5" fact="NaN" max="NaN"/>
          </dgm:ruleLst>
        </dgm:layoutNode>
      </dgm:if>
      <dgm:else name="Name8"/>
    </dgm:choose>
  </dgm:layoutNode>
</dgm:layoutDef>
</file>

<file path=xl/diagrams/layout2.xml><?xml version="1.0" encoding="utf-8"?>
<dgm:layoutDef xmlns:dgm="http://schemas.openxmlformats.org/drawingml/2006/diagram" xmlns:a="http://schemas.openxmlformats.org/drawingml/2006/main" uniqueId="urn:microsoft.com/office/officeart/2005/8/layout/arrow6">
  <dgm:title val=""/>
  <dgm:desc val=""/>
  <dgm:catLst>
    <dgm:cat type="relationship" pri="4000"/>
    <dgm:cat type="process" pri="29000"/>
  </dgm:catLst>
  <dgm:sampData>
    <dgm:dataModel>
      <dgm:ptLst>
        <dgm:pt modelId="0" type="doc"/>
        <dgm:pt modelId="1">
          <dgm:prSet phldr="1"/>
        </dgm:pt>
        <dgm:pt modelId="2">
          <dgm:prSet phldr="1"/>
        </dgm:pt>
      </dgm:ptLst>
      <dgm:cxnLst>
        <dgm:cxn modelId="4" srcId="0" destId="1" srcOrd="0" destOrd="0"/>
        <dgm:cxn modelId="5" srcId="0" destId="2" srcOrd="1" destOrd="0"/>
      </dgm:cxn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Lst>
      <dgm:cxnLst>
        <dgm:cxn modelId="3" srcId="0" destId="1" srcOrd="0" destOrd="0"/>
        <dgm:cxn modelId="4" srcId="0" destId="2" srcOrd="1" destOrd="0"/>
      </dgm:cxnLst>
      <dgm:bg/>
      <dgm:whole/>
    </dgm:dataModel>
  </dgm:clrData>
  <dgm:layoutNode name="compositeShape">
    <dgm:varLst>
      <dgm:chMax val="2"/>
      <dgm:dir/>
      <dgm:resizeHandles val="exact"/>
    </dgm:varLst>
    <dgm:alg type="composite">
      <dgm:param type="horzAlign" val="ctr"/>
      <dgm:param type="vertAlign" val="mid"/>
      <dgm:param type="ar" val="2.5"/>
    </dgm:alg>
    <dgm:shape xmlns:r="http://schemas.openxmlformats.org/officeDocument/2006/relationships" r:blip="">
      <dgm:adjLst/>
    </dgm:shape>
    <dgm:presOf/>
    <dgm:constrLst>
      <dgm:constr type="primFontSz" for="des" ptType="node" op="equ"/>
      <dgm:constr type="w" for="ch" forName="ribbon" refType="h" refFor="ch" refForName="ribbon" fact="2.5"/>
      <dgm:constr type="h" for="ch" forName="leftArrowText" refType="h" fact="0.49"/>
      <dgm:constr type="ctrY" for="ch" forName="leftArrowText" refType="ctrY" refFor="ch" refForName="ribbon"/>
      <dgm:constr type="ctrYOff" for="ch" forName="leftArrowText" refType="h" refFor="ch" refForName="ribbon" fact="-0.08"/>
      <dgm:constr type="l" for="ch" forName="leftArrowText" refType="w" refFor="ch" refForName="ribbon" fact="0.12"/>
      <dgm:constr type="r" for="ch" forName="leftArrowText" refType="w" refFor="ch" refForName="ribbon" fact="0.45"/>
      <dgm:constr type="h" for="ch" forName="rightArrowText" refType="h" fact="0.49"/>
      <dgm:constr type="ctrY" for="ch" forName="rightArrowText" refType="ctrY" refFor="ch" refForName="ribbon"/>
      <dgm:constr type="ctrYOff" for="ch" forName="rightArrowText" refType="h" refFor="ch" refForName="ribbon" fact="0.08"/>
      <dgm:constr type="l" for="ch" forName="rightArrowText" refType="w" refFor="ch" refForName="ribbon" fact="0.5"/>
      <dgm:constr type="r" for="ch" forName="rightArrowText" refType="w" refFor="ch" refForName="ribbon" fact="0.89"/>
    </dgm:constrLst>
    <dgm:ruleLst/>
    <dgm:choose name="Name0">
      <dgm:if name="Name1" axis="ch" ptType="node" func="cnt" op="gte" val="1">
        <dgm:layoutNode name="ribbon" styleLbl="node1">
          <dgm:alg type="sp"/>
          <dgm:shape xmlns:r="http://schemas.openxmlformats.org/officeDocument/2006/relationships" type="leftRightRibbon" r:blip="">
            <dgm:adjLst/>
          </dgm:shape>
          <dgm:presOf/>
          <dgm:constrLst/>
          <dgm:ruleLst/>
        </dgm:layoutNode>
        <dgm:layoutNode name="leftArrowText" styleLbl="node1">
          <dgm:varLst>
            <dgm:chMax val="0"/>
            <dgm:bulletEnabled val="1"/>
          </dgm:varLst>
          <dgm:alg type="tx">
            <dgm:param type="txAnchorVertCh" val="mid"/>
          </dgm:alg>
          <dgm:shape xmlns:r="http://schemas.openxmlformats.org/officeDocument/2006/relationships" type="rect" r:blip="" hideGeom="1">
            <dgm:adjLst/>
          </dgm:shape>
          <dgm:choose name="Name2">
            <dgm:if name="Name3" func="var" arg="dir" op="equ" val="norm">
              <dgm:presOf axis="ch desOrSelf" ptType="node node" st="1 1" cnt="1 0"/>
            </dgm:if>
            <dgm:else name="Name4">
              <dgm:presOf axis="ch desOrSelf" ptType="node node" st="2 1" cnt="1 0"/>
            </dgm:else>
          </dgm:choose>
          <dgm:constrLst>
            <dgm:constr type="primFontSz" val="65"/>
            <dgm:constr type="tMarg" refType="primFontSz" fact="0.28"/>
            <dgm:constr type="lMarg"/>
            <dgm:constr type="bMarg" refType="primFontSz" fact="0.3"/>
            <dgm:constr type="rMarg"/>
          </dgm:constrLst>
          <dgm:ruleLst>
            <dgm:rule type="primFontSz" val="5" fact="NaN" max="NaN"/>
          </dgm:ruleLst>
        </dgm:layoutNode>
        <dgm:layoutNode name="rightArrowText" styleLbl="node1">
          <dgm:varLst>
            <dgm:chMax val="0"/>
            <dgm:bulletEnabled val="1"/>
          </dgm:varLst>
          <dgm:alg type="tx">
            <dgm:param type="txAnchorVertCh" val="mid"/>
          </dgm:alg>
          <dgm:shape xmlns:r="http://schemas.openxmlformats.org/officeDocument/2006/relationships" type="rect" r:blip="" hideGeom="1">
            <dgm:adjLst/>
          </dgm:shape>
          <dgm:choose name="Name5">
            <dgm:if name="Name6" func="var" arg="dir" op="equ" val="norm">
              <dgm:presOf axis="ch desOrSelf" ptType="node node" st="2 1" cnt="1 0"/>
            </dgm:if>
            <dgm:else name="Name7">
              <dgm:presOf axis="ch desOrSelf" ptType="node node" st="1 1" cnt="1 0"/>
            </dgm:else>
          </dgm:choose>
          <dgm:constrLst>
            <dgm:constr type="primFontSz" val="65"/>
            <dgm:constr type="tMarg" refType="primFontSz" fact="0.28"/>
            <dgm:constr type="lMarg"/>
            <dgm:constr type="bMarg" refType="primFontSz" fact="0.3"/>
            <dgm:constr type="rMarg"/>
          </dgm:constrLst>
          <dgm:ruleLst>
            <dgm:rule type="primFontSz" val="5" fact="NaN" max="NaN"/>
          </dgm:ruleLst>
        </dgm:layoutNode>
      </dgm:if>
      <dgm:else name="Name8"/>
    </dgm:choose>
  </dgm:layoutNode>
</dgm:layoutDef>
</file>

<file path=xl/diagrams/layout3.xml><?xml version="1.0" encoding="utf-8"?>
<dgm:layoutDef xmlns:dgm="http://schemas.openxmlformats.org/drawingml/2006/diagram" xmlns:a="http://schemas.openxmlformats.org/drawingml/2006/main" uniqueId="urn:microsoft.com/office/officeart/2005/8/layout/arrow6">
  <dgm:title val=""/>
  <dgm:desc val=""/>
  <dgm:catLst>
    <dgm:cat type="relationship" pri="4000"/>
    <dgm:cat type="process" pri="29000"/>
  </dgm:catLst>
  <dgm:sampData>
    <dgm:dataModel>
      <dgm:ptLst>
        <dgm:pt modelId="0" type="doc"/>
        <dgm:pt modelId="1">
          <dgm:prSet phldr="1"/>
        </dgm:pt>
        <dgm:pt modelId="2">
          <dgm:prSet phldr="1"/>
        </dgm:pt>
      </dgm:ptLst>
      <dgm:cxnLst>
        <dgm:cxn modelId="4" srcId="0" destId="1" srcOrd="0" destOrd="0"/>
        <dgm:cxn modelId="5" srcId="0" destId="2" srcOrd="1" destOrd="0"/>
      </dgm:cxn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Lst>
      <dgm:cxnLst>
        <dgm:cxn modelId="3" srcId="0" destId="1" srcOrd="0" destOrd="0"/>
        <dgm:cxn modelId="4" srcId="0" destId="2" srcOrd="1" destOrd="0"/>
      </dgm:cxnLst>
      <dgm:bg/>
      <dgm:whole/>
    </dgm:dataModel>
  </dgm:clrData>
  <dgm:layoutNode name="compositeShape">
    <dgm:varLst>
      <dgm:chMax val="2"/>
      <dgm:dir/>
      <dgm:resizeHandles val="exact"/>
    </dgm:varLst>
    <dgm:alg type="composite">
      <dgm:param type="horzAlign" val="ctr"/>
      <dgm:param type="vertAlign" val="mid"/>
      <dgm:param type="ar" val="2.5"/>
    </dgm:alg>
    <dgm:shape xmlns:r="http://schemas.openxmlformats.org/officeDocument/2006/relationships" r:blip="">
      <dgm:adjLst/>
    </dgm:shape>
    <dgm:presOf/>
    <dgm:constrLst>
      <dgm:constr type="primFontSz" for="des" ptType="node" op="equ"/>
      <dgm:constr type="w" for="ch" forName="ribbon" refType="h" refFor="ch" refForName="ribbon" fact="2.5"/>
      <dgm:constr type="h" for="ch" forName="leftArrowText" refType="h" fact="0.49"/>
      <dgm:constr type="ctrY" for="ch" forName="leftArrowText" refType="ctrY" refFor="ch" refForName="ribbon"/>
      <dgm:constr type="ctrYOff" for="ch" forName="leftArrowText" refType="h" refFor="ch" refForName="ribbon" fact="-0.08"/>
      <dgm:constr type="l" for="ch" forName="leftArrowText" refType="w" refFor="ch" refForName="ribbon" fact="0.12"/>
      <dgm:constr type="r" for="ch" forName="leftArrowText" refType="w" refFor="ch" refForName="ribbon" fact="0.45"/>
      <dgm:constr type="h" for="ch" forName="rightArrowText" refType="h" fact="0.49"/>
      <dgm:constr type="ctrY" for="ch" forName="rightArrowText" refType="ctrY" refFor="ch" refForName="ribbon"/>
      <dgm:constr type="ctrYOff" for="ch" forName="rightArrowText" refType="h" refFor="ch" refForName="ribbon" fact="0.08"/>
      <dgm:constr type="l" for="ch" forName="rightArrowText" refType="w" refFor="ch" refForName="ribbon" fact="0.5"/>
      <dgm:constr type="r" for="ch" forName="rightArrowText" refType="w" refFor="ch" refForName="ribbon" fact="0.89"/>
    </dgm:constrLst>
    <dgm:ruleLst/>
    <dgm:choose name="Name0">
      <dgm:if name="Name1" axis="ch" ptType="node" func="cnt" op="gte" val="1">
        <dgm:layoutNode name="ribbon" styleLbl="node1">
          <dgm:alg type="sp"/>
          <dgm:shape xmlns:r="http://schemas.openxmlformats.org/officeDocument/2006/relationships" type="leftRightRibbon" r:blip="">
            <dgm:adjLst/>
          </dgm:shape>
          <dgm:presOf/>
          <dgm:constrLst/>
          <dgm:ruleLst/>
        </dgm:layoutNode>
        <dgm:layoutNode name="leftArrowText" styleLbl="node1">
          <dgm:varLst>
            <dgm:chMax val="0"/>
            <dgm:bulletEnabled val="1"/>
          </dgm:varLst>
          <dgm:alg type="tx">
            <dgm:param type="txAnchorVertCh" val="mid"/>
          </dgm:alg>
          <dgm:shape xmlns:r="http://schemas.openxmlformats.org/officeDocument/2006/relationships" type="rect" r:blip="" hideGeom="1">
            <dgm:adjLst/>
          </dgm:shape>
          <dgm:choose name="Name2">
            <dgm:if name="Name3" func="var" arg="dir" op="equ" val="norm">
              <dgm:presOf axis="ch desOrSelf" ptType="node node" st="1 1" cnt="1 0"/>
            </dgm:if>
            <dgm:else name="Name4">
              <dgm:presOf axis="ch desOrSelf" ptType="node node" st="2 1" cnt="1 0"/>
            </dgm:else>
          </dgm:choose>
          <dgm:constrLst>
            <dgm:constr type="primFontSz" val="65"/>
            <dgm:constr type="tMarg" refType="primFontSz" fact="0.28"/>
            <dgm:constr type="lMarg"/>
            <dgm:constr type="bMarg" refType="primFontSz" fact="0.3"/>
            <dgm:constr type="rMarg"/>
          </dgm:constrLst>
          <dgm:ruleLst>
            <dgm:rule type="primFontSz" val="5" fact="NaN" max="NaN"/>
          </dgm:ruleLst>
        </dgm:layoutNode>
        <dgm:layoutNode name="rightArrowText" styleLbl="node1">
          <dgm:varLst>
            <dgm:chMax val="0"/>
            <dgm:bulletEnabled val="1"/>
          </dgm:varLst>
          <dgm:alg type="tx">
            <dgm:param type="txAnchorVertCh" val="mid"/>
          </dgm:alg>
          <dgm:shape xmlns:r="http://schemas.openxmlformats.org/officeDocument/2006/relationships" type="rect" r:blip="" hideGeom="1">
            <dgm:adjLst/>
          </dgm:shape>
          <dgm:choose name="Name5">
            <dgm:if name="Name6" func="var" arg="dir" op="equ" val="norm">
              <dgm:presOf axis="ch desOrSelf" ptType="node node" st="2 1" cnt="1 0"/>
            </dgm:if>
            <dgm:else name="Name7">
              <dgm:presOf axis="ch desOrSelf" ptType="node node" st="1 1" cnt="1 0"/>
            </dgm:else>
          </dgm:choose>
          <dgm:constrLst>
            <dgm:constr type="primFontSz" val="65"/>
            <dgm:constr type="tMarg" refType="primFontSz" fact="0.28"/>
            <dgm:constr type="lMarg"/>
            <dgm:constr type="bMarg" refType="primFontSz" fact="0.3"/>
            <dgm:constr type="rMarg"/>
          </dgm:constrLst>
          <dgm:ruleLst>
            <dgm:rule type="primFontSz" val="5" fact="NaN" max="NaN"/>
          </dgm:ruleLst>
        </dgm:layoutNode>
      </dgm:if>
      <dgm:else name="Name8"/>
    </dgm:choose>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3.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diagramLayout" Target="../diagrams/layout1.xml"/><Relationship Id="rId2" Type="http://schemas.openxmlformats.org/officeDocument/2006/relationships/diagramData" Target="../diagrams/data1.xml"/><Relationship Id="rId1" Type="http://schemas.openxmlformats.org/officeDocument/2006/relationships/hyperlink" Target="#CONTENIDO!A1"/><Relationship Id="rId6" Type="http://schemas.microsoft.com/office/2007/relationships/diagramDrawing" Target="../diagrams/drawing1.xml"/><Relationship Id="rId5" Type="http://schemas.openxmlformats.org/officeDocument/2006/relationships/diagramColors" Target="../diagrams/colors1.xml"/><Relationship Id="rId4" Type="http://schemas.openxmlformats.org/officeDocument/2006/relationships/diagramQuickStyle" Target="../diagrams/quickStyle1.xml"/></Relationships>
</file>

<file path=xl/drawings/_rels/drawing2.xml.rels><?xml version="1.0" encoding="UTF-8" standalone="yes"?>
<Relationships xmlns="http://schemas.openxmlformats.org/package/2006/relationships"><Relationship Id="rId3" Type="http://schemas.openxmlformats.org/officeDocument/2006/relationships/diagramData" Target="../diagrams/data2.xml"/><Relationship Id="rId7" Type="http://schemas.microsoft.com/office/2007/relationships/diagramDrawing" Target="../diagrams/drawing2.xml"/><Relationship Id="rId2" Type="http://schemas.openxmlformats.org/officeDocument/2006/relationships/hyperlink" Target="#CONTENIDO!A1"/><Relationship Id="rId1" Type="http://schemas.openxmlformats.org/officeDocument/2006/relationships/chart" Target="../charts/chart1.xml"/><Relationship Id="rId6" Type="http://schemas.openxmlformats.org/officeDocument/2006/relationships/diagramColors" Target="../diagrams/colors2.xml"/><Relationship Id="rId5" Type="http://schemas.openxmlformats.org/officeDocument/2006/relationships/diagramQuickStyle" Target="../diagrams/quickStyle2.xml"/><Relationship Id="rId4" Type="http://schemas.openxmlformats.org/officeDocument/2006/relationships/diagramLayout" Target="../diagrams/layout2.xml"/></Relationships>
</file>

<file path=xl/drawings/_rels/drawing3.xml.rels><?xml version="1.0" encoding="UTF-8" standalone="yes"?>
<Relationships xmlns="http://schemas.openxmlformats.org/package/2006/relationships"><Relationship Id="rId8" Type="http://schemas.microsoft.com/office/2007/relationships/diagramDrawing" Target="../diagrams/drawing3.xml"/><Relationship Id="rId3" Type="http://schemas.openxmlformats.org/officeDocument/2006/relationships/hyperlink" Target="#CONTENIDO!A1"/><Relationship Id="rId7" Type="http://schemas.openxmlformats.org/officeDocument/2006/relationships/diagramColors" Target="../diagrams/colors3.xml"/><Relationship Id="rId2" Type="http://schemas.openxmlformats.org/officeDocument/2006/relationships/chart" Target="../charts/chart3.xml"/><Relationship Id="rId1" Type="http://schemas.openxmlformats.org/officeDocument/2006/relationships/chart" Target="../charts/chart2.xml"/><Relationship Id="rId6" Type="http://schemas.openxmlformats.org/officeDocument/2006/relationships/diagramQuickStyle" Target="../diagrams/quickStyle3.xml"/><Relationship Id="rId5" Type="http://schemas.openxmlformats.org/officeDocument/2006/relationships/diagramLayout" Target="../diagrams/layout3.xml"/><Relationship Id="rId4" Type="http://schemas.openxmlformats.org/officeDocument/2006/relationships/diagramData" Target="../diagrams/data3.xml"/></Relationships>
</file>

<file path=xl/drawings/drawing1.xml><?xml version="1.0" encoding="utf-8"?>
<xdr:wsDr xmlns:xdr="http://schemas.openxmlformats.org/drawingml/2006/spreadsheetDrawing" xmlns:a="http://schemas.openxmlformats.org/drawingml/2006/main">
  <xdr:twoCellAnchor>
    <xdr:from>
      <xdr:col>6</xdr:col>
      <xdr:colOff>0</xdr:colOff>
      <xdr:row>2</xdr:row>
      <xdr:rowOff>0</xdr:rowOff>
    </xdr:from>
    <xdr:to>
      <xdr:col>8</xdr:col>
      <xdr:colOff>400050</xdr:colOff>
      <xdr:row>11</xdr:row>
      <xdr:rowOff>42863</xdr:rowOff>
    </xdr:to>
    <xdr:graphicFrame macro="">
      <xdr:nvGraphicFramePr>
        <xdr:cNvPr id="2" name="Diagrama 1">
          <a:hlinkClick xmlns:r="http://schemas.openxmlformats.org/officeDocument/2006/relationships" r:id="rId1"/>
          <a:extLst>
            <a:ext uri="{FF2B5EF4-FFF2-40B4-BE49-F238E27FC236}">
              <a16:creationId xmlns:a16="http://schemas.microsoft.com/office/drawing/2014/main" xmlns="" id="{F61915F3-1DC1-4B92-9487-0280FA641E6C}"/>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 r:lo="rId3" r:qs="rId4" r:cs="rId5"/>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4</xdr:col>
      <xdr:colOff>428624</xdr:colOff>
      <xdr:row>1</xdr:row>
      <xdr:rowOff>19050</xdr:rowOff>
    </xdr:from>
    <xdr:to>
      <xdr:col>14</xdr:col>
      <xdr:colOff>666750</xdr:colOff>
      <xdr:row>18</xdr:row>
      <xdr:rowOff>47625</xdr:rowOff>
    </xdr:to>
    <xdr:graphicFrame macro="">
      <xdr:nvGraphicFramePr>
        <xdr:cNvPr id="2" name="3 Gráfico">
          <a:extLst>
            <a:ext uri="{FF2B5EF4-FFF2-40B4-BE49-F238E27FC236}">
              <a16:creationId xmlns:a16="http://schemas.microsoft.com/office/drawing/2014/main" xmlns="" id="{36097A77-617F-4B92-B136-45B3E9CCFD3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714375</xdr:colOff>
      <xdr:row>1</xdr:row>
      <xdr:rowOff>28575</xdr:rowOff>
    </xdr:from>
    <xdr:to>
      <xdr:col>17</xdr:col>
      <xdr:colOff>47625</xdr:colOff>
      <xdr:row>5</xdr:row>
      <xdr:rowOff>157163</xdr:rowOff>
    </xdr:to>
    <xdr:graphicFrame macro="">
      <xdr:nvGraphicFramePr>
        <xdr:cNvPr id="3" name="Diagrama 2">
          <a:hlinkClick xmlns:r="http://schemas.openxmlformats.org/officeDocument/2006/relationships" r:id="rId2"/>
          <a:extLst>
            <a:ext uri="{FF2B5EF4-FFF2-40B4-BE49-F238E27FC236}">
              <a16:creationId xmlns:a16="http://schemas.microsoft.com/office/drawing/2014/main" xmlns="" id="{9117B852-BFCF-4D3D-BDD9-0684D58ED69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3" r:lo="rId4" r:qs="rId5" r:cs="rId6"/>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7</xdr:col>
      <xdr:colOff>11642</xdr:colOff>
      <xdr:row>2</xdr:row>
      <xdr:rowOff>142875</xdr:rowOff>
    </xdr:from>
    <xdr:to>
      <xdr:col>16</xdr:col>
      <xdr:colOff>28576</xdr:colOff>
      <xdr:row>23</xdr:row>
      <xdr:rowOff>139699</xdr:rowOff>
    </xdr:to>
    <xdr:graphicFrame macro="">
      <xdr:nvGraphicFramePr>
        <xdr:cNvPr id="2" name="Gráfico 1">
          <a:extLst>
            <a:ext uri="{FF2B5EF4-FFF2-40B4-BE49-F238E27FC236}">
              <a16:creationId xmlns:a16="http://schemas.microsoft.com/office/drawing/2014/main" xmlns="" id="{A7683629-02C2-4827-B478-BC734ED29E4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9525</xdr:colOff>
      <xdr:row>0</xdr:row>
      <xdr:rowOff>159809</xdr:rowOff>
    </xdr:from>
    <xdr:to>
      <xdr:col>6</xdr:col>
      <xdr:colOff>9525</xdr:colOff>
      <xdr:row>25</xdr:row>
      <xdr:rowOff>102658</xdr:rowOff>
    </xdr:to>
    <xdr:graphicFrame macro="">
      <xdr:nvGraphicFramePr>
        <xdr:cNvPr id="3" name="Gráfico 2">
          <a:extLst>
            <a:ext uri="{FF2B5EF4-FFF2-40B4-BE49-F238E27FC236}">
              <a16:creationId xmlns:a16="http://schemas.microsoft.com/office/drawing/2014/main" xmlns="" id="{42E5F483-83AC-4D57-B824-2C23C203C01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9524</xdr:colOff>
      <xdr:row>26</xdr:row>
      <xdr:rowOff>161925</xdr:rowOff>
    </xdr:from>
    <xdr:to>
      <xdr:col>14</xdr:col>
      <xdr:colOff>0</xdr:colOff>
      <xdr:row>42</xdr:row>
      <xdr:rowOff>9525</xdr:rowOff>
    </xdr:to>
    <xdr:sp macro="" textlink="">
      <xdr:nvSpPr>
        <xdr:cNvPr id="4" name="CuadroTexto 3">
          <a:extLst>
            <a:ext uri="{FF2B5EF4-FFF2-40B4-BE49-F238E27FC236}">
              <a16:creationId xmlns:a16="http://schemas.microsoft.com/office/drawing/2014/main" xmlns="" id="{33BCAA97-7AC6-45EC-A0A8-29EBB7BDA15E}"/>
            </a:ext>
          </a:extLst>
        </xdr:cNvPr>
        <xdr:cNvSpPr txBox="1"/>
      </xdr:nvSpPr>
      <xdr:spPr>
        <a:xfrm>
          <a:off x="6553199" y="4524375"/>
          <a:ext cx="6086476" cy="26574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100" u="sng">
              <a:solidFill>
                <a:schemeClr val="dk1"/>
              </a:solidFill>
              <a:effectLst/>
              <a:latin typeface="+mn-lt"/>
              <a:ea typeface="+mn-ea"/>
              <a:cs typeface="+mn-cs"/>
            </a:rPr>
            <a:t>Los COSTOS TOTALES tuvieron una variación del</a:t>
          </a:r>
          <a:r>
            <a:rPr lang="es-CO" sz="1100" u="sng" baseline="0">
              <a:solidFill>
                <a:schemeClr val="dk1"/>
              </a:solidFill>
              <a:effectLst/>
              <a:latin typeface="+mn-lt"/>
              <a:ea typeface="+mn-ea"/>
              <a:cs typeface="+mn-cs"/>
            </a:rPr>
            <a:t> 38</a:t>
          </a:r>
          <a:r>
            <a:rPr lang="es-CO" sz="1100" u="sng">
              <a:solidFill>
                <a:schemeClr val="dk1"/>
              </a:solidFill>
              <a:effectLst/>
              <a:latin typeface="+mn-lt"/>
              <a:ea typeface="+mn-ea"/>
              <a:cs typeface="+mn-cs"/>
            </a:rPr>
            <a:t>% en relación al II semestre del 2019</a:t>
          </a:r>
          <a:endParaRPr lang="es-CO" sz="1100">
            <a:solidFill>
              <a:schemeClr val="dk1"/>
            </a:solidFill>
            <a:effectLst/>
            <a:latin typeface="+mn-lt"/>
            <a:ea typeface="+mn-ea"/>
            <a:cs typeface="+mn-cs"/>
          </a:endParaRPr>
        </a:p>
        <a:p>
          <a:endParaRPr lang="es-CO" sz="1100">
            <a:solidFill>
              <a:schemeClr val="dk1"/>
            </a:solidFill>
            <a:effectLst/>
            <a:latin typeface="+mn-lt"/>
            <a:ea typeface="+mn-ea"/>
            <a:cs typeface="+mn-cs"/>
          </a:endParaRPr>
        </a:p>
        <a:p>
          <a:r>
            <a:rPr lang="es-CO" sz="1100" b="1" u="sng">
              <a:solidFill>
                <a:schemeClr val="dk1"/>
              </a:solidFill>
              <a:effectLst/>
              <a:latin typeface="+mn-lt"/>
              <a:ea typeface="+mn-ea"/>
              <a:cs typeface="+mn-cs"/>
            </a:rPr>
            <a:t>COSTOS DIRECTOS</a:t>
          </a:r>
          <a:r>
            <a:rPr lang="es-CO" sz="1100" b="1">
              <a:solidFill>
                <a:schemeClr val="dk1"/>
              </a:solidFill>
              <a:effectLst/>
              <a:latin typeface="+mn-lt"/>
              <a:ea typeface="+mn-ea"/>
              <a:cs typeface="+mn-cs"/>
            </a:rPr>
            <a:t>: </a:t>
          </a:r>
          <a:r>
            <a:rPr lang="es-CO" sz="1100">
              <a:solidFill>
                <a:schemeClr val="dk1"/>
              </a:solidFill>
              <a:effectLst/>
              <a:latin typeface="+mn-lt"/>
              <a:ea typeface="+mn-ea"/>
              <a:cs typeface="+mn-cs"/>
            </a:rPr>
            <a:t>Representaron un 67% de paticipación y una variación porcentual de 21%, indicando un incremento de $3.331.141 pesos promedio. Por causas atribuibles</a:t>
          </a:r>
          <a:r>
            <a:rPr lang="es-CO" sz="1100" baseline="0">
              <a:solidFill>
                <a:schemeClr val="dk1"/>
              </a:solidFill>
              <a:effectLst/>
              <a:latin typeface="+mn-lt"/>
              <a:ea typeface="+mn-ea"/>
              <a:cs typeface="+mn-cs"/>
            </a:rPr>
            <a:t> a la suspención de operaciones aéreas por pandemia, se refleja una variación exponencial en los seguros de un 456% de aumento, la depreciación de las aeronaves tambien tuvo un incremento con una variación del 254%, de igual forma se destaca una disminución en el uso de combustible de un 40%.</a:t>
          </a:r>
        </a:p>
        <a:p>
          <a:endParaRPr lang="es-CO" sz="1100">
            <a:solidFill>
              <a:schemeClr val="dk1"/>
            </a:solidFill>
            <a:effectLst/>
            <a:latin typeface="+mn-lt"/>
            <a:ea typeface="+mn-ea"/>
            <a:cs typeface="+mn-cs"/>
          </a:endParaRPr>
        </a:p>
        <a:p>
          <a:r>
            <a:rPr lang="es-CO" sz="1100">
              <a:solidFill>
                <a:schemeClr val="dk1"/>
              </a:solidFill>
              <a:effectLst/>
              <a:latin typeface="+mn-lt"/>
              <a:ea typeface="+mn-ea"/>
              <a:cs typeface="+mn-cs"/>
            </a:rPr>
            <a:t>En relación a los </a:t>
          </a:r>
          <a:r>
            <a:rPr lang="es-CO" sz="1100" b="1" u="sng">
              <a:solidFill>
                <a:schemeClr val="dk1"/>
              </a:solidFill>
              <a:effectLst/>
              <a:latin typeface="+mn-lt"/>
              <a:ea typeface="+mn-ea"/>
              <a:cs typeface="+mn-cs"/>
            </a:rPr>
            <a:t>COSTOS INDIRECTOS</a:t>
          </a:r>
          <a:r>
            <a:rPr lang="es-CO" sz="1100" b="1">
              <a:solidFill>
                <a:schemeClr val="dk1"/>
              </a:solidFill>
              <a:effectLst/>
              <a:latin typeface="+mn-lt"/>
              <a:ea typeface="+mn-ea"/>
              <a:cs typeface="+mn-cs"/>
            </a:rPr>
            <a:t> </a:t>
          </a:r>
          <a:r>
            <a:rPr lang="es-CO" sz="1100" b="0">
              <a:solidFill>
                <a:schemeClr val="dk1"/>
              </a:solidFill>
              <a:effectLst/>
              <a:latin typeface="+mn-lt"/>
              <a:ea typeface="+mn-ea"/>
              <a:cs typeface="+mn-cs"/>
            </a:rPr>
            <a:t>estos</a:t>
          </a:r>
          <a:r>
            <a:rPr lang="es-CO" sz="1100" b="0" baseline="0">
              <a:solidFill>
                <a:schemeClr val="dk1"/>
              </a:solidFill>
              <a:effectLst/>
              <a:latin typeface="+mn-lt"/>
              <a:ea typeface="+mn-ea"/>
              <a:cs typeface="+mn-cs"/>
            </a:rPr>
            <a:t> tuvieron una participación del 33%, con una variación del 98%, estos debido a que los costos Administrativos, ventas y financieros presentaron alzas debido a la suspención de operaciones durante varios meses del II Semestre de 2020.</a:t>
          </a:r>
        </a:p>
        <a:p>
          <a:endParaRPr lang="es-CO" sz="1100" b="0" i="0" u="none" strike="noStrike" baseline="0">
            <a:solidFill>
              <a:schemeClr val="dk1"/>
            </a:solidFill>
            <a:effectLst/>
            <a:latin typeface="+mn-lt"/>
            <a:ea typeface="+mn-ea"/>
            <a:cs typeface="+mn-cs"/>
          </a:endParaRPr>
        </a:p>
        <a:p>
          <a:r>
            <a:rPr lang="es-CO" sz="1100" b="0" i="0" u="none" strike="noStrike" baseline="0">
              <a:solidFill>
                <a:schemeClr val="dk1"/>
              </a:solidFill>
              <a:effectLst/>
              <a:latin typeface="+mn-lt"/>
              <a:ea typeface="+mn-ea"/>
              <a:cs typeface="+mn-cs"/>
            </a:rPr>
            <a:t>Se puede evidenciar que las horas bloque disminuyeron en un 83%, por el cese de operaciones comparado con el II Semestre de 2019, al igual que la reducción de flota fue evidente </a:t>
          </a:r>
          <a:r>
            <a:rPr lang="es-CO" sz="1100" b="0" i="0" baseline="0">
              <a:solidFill>
                <a:schemeClr val="dk1"/>
              </a:solidFill>
              <a:effectLst/>
              <a:latin typeface="+mn-lt"/>
              <a:ea typeface="+mn-ea"/>
              <a:cs typeface="+mn-cs"/>
            </a:rPr>
            <a:t>en un 36,5%, </a:t>
          </a:r>
          <a:r>
            <a:rPr lang="es-CO" sz="1100" b="0" i="0" u="none" strike="noStrike" baseline="0">
              <a:solidFill>
                <a:schemeClr val="dk1"/>
              </a:solidFill>
              <a:effectLst/>
              <a:latin typeface="+mn-lt"/>
              <a:ea typeface="+mn-ea"/>
              <a:cs typeface="+mn-cs"/>
            </a:rPr>
            <a:t>esto con el fin de estar acorde a la demanda de pasajeros y la reactivación de la operación.</a:t>
          </a:r>
        </a:p>
      </xdr:txBody>
    </xdr:sp>
    <xdr:clientData/>
  </xdr:twoCellAnchor>
  <xdr:twoCellAnchor>
    <xdr:from>
      <xdr:col>16</xdr:col>
      <xdr:colOff>709084</xdr:colOff>
      <xdr:row>1</xdr:row>
      <xdr:rowOff>0</xdr:rowOff>
    </xdr:from>
    <xdr:to>
      <xdr:col>19</xdr:col>
      <xdr:colOff>42334</xdr:colOff>
      <xdr:row>6</xdr:row>
      <xdr:rowOff>132822</xdr:rowOff>
    </xdr:to>
    <xdr:graphicFrame macro="">
      <xdr:nvGraphicFramePr>
        <xdr:cNvPr id="5" name="Diagrama 4">
          <a:hlinkClick xmlns:r="http://schemas.openxmlformats.org/officeDocument/2006/relationships" r:id="rId3"/>
          <a:extLst>
            <a:ext uri="{FF2B5EF4-FFF2-40B4-BE49-F238E27FC236}">
              <a16:creationId xmlns:a16="http://schemas.microsoft.com/office/drawing/2014/main" xmlns="" id="{656BA37F-2196-48DE-A298-35A5683E7DA6}"/>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4" r:lo="rId5" r:qs="rId6" r:cs="rId7"/>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40000"/>
                <a:satMod val="155000"/>
              </a:schemeClr>
            </a:gs>
            <a:gs pos="65000">
              <a:schemeClr val="phClr">
                <a:shade val="85000"/>
                <a:satMod val="155000"/>
              </a:schemeClr>
            </a:gs>
            <a:gs pos="100000">
              <a:schemeClr val="phClr">
                <a:shade val="95000"/>
                <a:satMod val="155000"/>
              </a:schemeClr>
            </a:gs>
          </a:gsLst>
          <a:lin ang="16200000" scaled="0"/>
        </a:gradFill>
      </a:fillStyleLst>
      <a:lnStyleLst>
        <a:ln w="6350" cap="rnd" cmpd="sng" algn="ctr">
          <a:solidFill>
            <a:schemeClr val="phClr">
              <a:shade val="95000"/>
              <a:satMod val="105000"/>
            </a:schemeClr>
          </a:solidFill>
          <a:prstDash val="solid"/>
        </a:ln>
        <a:ln w="25400" cap="flat" cmpd="sng" algn="ctr">
          <a:solidFill>
            <a:schemeClr val="phClr"/>
          </a:solidFill>
          <a:prstDash val="solid"/>
        </a:ln>
        <a:ln w="34925" cap="rnd" cmpd="sng" algn="ctr">
          <a:solidFill>
            <a:schemeClr val="phClr"/>
          </a:solidFill>
          <a:prstDash val="solid"/>
        </a:ln>
      </a:lnStyleLst>
      <a:effectStyleLst>
        <a:effectStyle>
          <a:effectLst>
            <a:outerShdw blurRad="50800" algn="tl" rotWithShape="0">
              <a:srgbClr val="000000">
                <a:alpha val="64000"/>
              </a:srgbClr>
            </a:outerShdw>
          </a:effectLst>
        </a:effectStyle>
        <a:effectStyle>
          <a:effectLst>
            <a:outerShdw blurRad="39000" dist="25400" dir="5400000">
              <a:srgbClr val="000000">
                <a:alpha val="35000"/>
              </a:srgbClr>
            </a:outerShdw>
          </a:effectLst>
        </a:effectStyle>
        <a:effectStyle>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a:effectStyle>
      </a:effectStyleLst>
      <a:bgFillStyleLst>
        <a:solidFill>
          <a:schemeClr val="phClr"/>
        </a:solidFill>
        <a:gradFill rotWithShape="1">
          <a:gsLst>
            <a:gs pos="0">
              <a:schemeClr val="phClr">
                <a:shade val="50000"/>
                <a:satMod val="155000"/>
              </a:schemeClr>
            </a:gs>
            <a:gs pos="35000">
              <a:schemeClr val="phClr">
                <a:shade val="75000"/>
                <a:satMod val="155000"/>
              </a:schemeClr>
            </a:gs>
            <a:gs pos="100000">
              <a:schemeClr val="phClr">
                <a:tint val="80000"/>
                <a:satMod val="255000"/>
              </a:schemeClr>
            </a:gs>
          </a:gsLst>
          <a:lin ang="16200000" scaled="0"/>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tabSelected="1" workbookViewId="0">
      <selection activeCell="B13" sqref="B13"/>
    </sheetView>
  </sheetViews>
  <sheetFormatPr baseColWidth="10" defaultRowHeight="15" x14ac:dyDescent="0.25"/>
  <cols>
    <col min="1" max="1" width="11.42578125" style="28"/>
    <col min="2" max="2" width="121.85546875" style="28" customWidth="1"/>
    <col min="3" max="257" width="11.42578125" style="28"/>
    <col min="258" max="258" width="121.85546875" style="28" customWidth="1"/>
    <col min="259" max="513" width="11.42578125" style="28"/>
    <col min="514" max="514" width="121.85546875" style="28" customWidth="1"/>
    <col min="515" max="769" width="11.42578125" style="28"/>
    <col min="770" max="770" width="121.85546875" style="28" customWidth="1"/>
    <col min="771" max="1025" width="11.42578125" style="28"/>
    <col min="1026" max="1026" width="121.85546875" style="28" customWidth="1"/>
    <col min="1027" max="1281" width="11.42578125" style="28"/>
    <col min="1282" max="1282" width="121.85546875" style="28" customWidth="1"/>
    <col min="1283" max="1537" width="11.42578125" style="28"/>
    <col min="1538" max="1538" width="121.85546875" style="28" customWidth="1"/>
    <col min="1539" max="1793" width="11.42578125" style="28"/>
    <col min="1794" max="1794" width="121.85546875" style="28" customWidth="1"/>
    <col min="1795" max="2049" width="11.42578125" style="28"/>
    <col min="2050" max="2050" width="121.85546875" style="28" customWidth="1"/>
    <col min="2051" max="2305" width="11.42578125" style="28"/>
    <col min="2306" max="2306" width="121.85546875" style="28" customWidth="1"/>
    <col min="2307" max="2561" width="11.42578125" style="28"/>
    <col min="2562" max="2562" width="121.85546875" style="28" customWidth="1"/>
    <col min="2563" max="2817" width="11.42578125" style="28"/>
    <col min="2818" max="2818" width="121.85546875" style="28" customWidth="1"/>
    <col min="2819" max="3073" width="11.42578125" style="28"/>
    <col min="3074" max="3074" width="121.85546875" style="28" customWidth="1"/>
    <col min="3075" max="3329" width="11.42578125" style="28"/>
    <col min="3330" max="3330" width="121.85546875" style="28" customWidth="1"/>
    <col min="3331" max="3585" width="11.42578125" style="28"/>
    <col min="3586" max="3586" width="121.85546875" style="28" customWidth="1"/>
    <col min="3587" max="3841" width="11.42578125" style="28"/>
    <col min="3842" max="3842" width="121.85546875" style="28" customWidth="1"/>
    <col min="3843" max="4097" width="11.42578125" style="28"/>
    <col min="4098" max="4098" width="121.85546875" style="28" customWidth="1"/>
    <col min="4099" max="4353" width="11.42578125" style="28"/>
    <col min="4354" max="4354" width="121.85546875" style="28" customWidth="1"/>
    <col min="4355" max="4609" width="11.42578125" style="28"/>
    <col min="4610" max="4610" width="121.85546875" style="28" customWidth="1"/>
    <col min="4611" max="4865" width="11.42578125" style="28"/>
    <col min="4866" max="4866" width="121.85546875" style="28" customWidth="1"/>
    <col min="4867" max="5121" width="11.42578125" style="28"/>
    <col min="5122" max="5122" width="121.85546875" style="28" customWidth="1"/>
    <col min="5123" max="5377" width="11.42578125" style="28"/>
    <col min="5378" max="5378" width="121.85546875" style="28" customWidth="1"/>
    <col min="5379" max="5633" width="11.42578125" style="28"/>
    <col min="5634" max="5634" width="121.85546875" style="28" customWidth="1"/>
    <col min="5635" max="5889" width="11.42578125" style="28"/>
    <col min="5890" max="5890" width="121.85546875" style="28" customWidth="1"/>
    <col min="5891" max="6145" width="11.42578125" style="28"/>
    <col min="6146" max="6146" width="121.85546875" style="28" customWidth="1"/>
    <col min="6147" max="6401" width="11.42578125" style="28"/>
    <col min="6402" max="6402" width="121.85546875" style="28" customWidth="1"/>
    <col min="6403" max="6657" width="11.42578125" style="28"/>
    <col min="6658" max="6658" width="121.85546875" style="28" customWidth="1"/>
    <col min="6659" max="6913" width="11.42578125" style="28"/>
    <col min="6914" max="6914" width="121.85546875" style="28" customWidth="1"/>
    <col min="6915" max="7169" width="11.42578125" style="28"/>
    <col min="7170" max="7170" width="121.85546875" style="28" customWidth="1"/>
    <col min="7171" max="7425" width="11.42578125" style="28"/>
    <col min="7426" max="7426" width="121.85546875" style="28" customWidth="1"/>
    <col min="7427" max="7681" width="11.42578125" style="28"/>
    <col min="7682" max="7682" width="121.85546875" style="28" customWidth="1"/>
    <col min="7683" max="7937" width="11.42578125" style="28"/>
    <col min="7938" max="7938" width="121.85546875" style="28" customWidth="1"/>
    <col min="7939" max="8193" width="11.42578125" style="28"/>
    <col min="8194" max="8194" width="121.85546875" style="28" customWidth="1"/>
    <col min="8195" max="8449" width="11.42578125" style="28"/>
    <col min="8450" max="8450" width="121.85546875" style="28" customWidth="1"/>
    <col min="8451" max="8705" width="11.42578125" style="28"/>
    <col min="8706" max="8706" width="121.85546875" style="28" customWidth="1"/>
    <col min="8707" max="8961" width="11.42578125" style="28"/>
    <col min="8962" max="8962" width="121.85546875" style="28" customWidth="1"/>
    <col min="8963" max="9217" width="11.42578125" style="28"/>
    <col min="9218" max="9218" width="121.85546875" style="28" customWidth="1"/>
    <col min="9219" max="9473" width="11.42578125" style="28"/>
    <col min="9474" max="9474" width="121.85546875" style="28" customWidth="1"/>
    <col min="9475" max="9729" width="11.42578125" style="28"/>
    <col min="9730" max="9730" width="121.85546875" style="28" customWidth="1"/>
    <col min="9731" max="9985" width="11.42578125" style="28"/>
    <col min="9986" max="9986" width="121.85546875" style="28" customWidth="1"/>
    <col min="9987" max="10241" width="11.42578125" style="28"/>
    <col min="10242" max="10242" width="121.85546875" style="28" customWidth="1"/>
    <col min="10243" max="10497" width="11.42578125" style="28"/>
    <col min="10498" max="10498" width="121.85546875" style="28" customWidth="1"/>
    <col min="10499" max="10753" width="11.42578125" style="28"/>
    <col min="10754" max="10754" width="121.85546875" style="28" customWidth="1"/>
    <col min="10755" max="11009" width="11.42578125" style="28"/>
    <col min="11010" max="11010" width="121.85546875" style="28" customWidth="1"/>
    <col min="11011" max="11265" width="11.42578125" style="28"/>
    <col min="11266" max="11266" width="121.85546875" style="28" customWidth="1"/>
    <col min="11267" max="11521" width="11.42578125" style="28"/>
    <col min="11522" max="11522" width="121.85546875" style="28" customWidth="1"/>
    <col min="11523" max="11777" width="11.42578125" style="28"/>
    <col min="11778" max="11778" width="121.85546875" style="28" customWidth="1"/>
    <col min="11779" max="12033" width="11.42578125" style="28"/>
    <col min="12034" max="12034" width="121.85546875" style="28" customWidth="1"/>
    <col min="12035" max="12289" width="11.42578125" style="28"/>
    <col min="12290" max="12290" width="121.85546875" style="28" customWidth="1"/>
    <col min="12291" max="12545" width="11.42578125" style="28"/>
    <col min="12546" max="12546" width="121.85546875" style="28" customWidth="1"/>
    <col min="12547" max="12801" width="11.42578125" style="28"/>
    <col min="12802" max="12802" width="121.85546875" style="28" customWidth="1"/>
    <col min="12803" max="13057" width="11.42578125" style="28"/>
    <col min="13058" max="13058" width="121.85546875" style="28" customWidth="1"/>
    <col min="13059" max="13313" width="11.42578125" style="28"/>
    <col min="13314" max="13314" width="121.85546875" style="28" customWidth="1"/>
    <col min="13315" max="13569" width="11.42578125" style="28"/>
    <col min="13570" max="13570" width="121.85546875" style="28" customWidth="1"/>
    <col min="13571" max="13825" width="11.42578125" style="28"/>
    <col min="13826" max="13826" width="121.85546875" style="28" customWidth="1"/>
    <col min="13827" max="14081" width="11.42578125" style="28"/>
    <col min="14082" max="14082" width="121.85546875" style="28" customWidth="1"/>
    <col min="14083" max="14337" width="11.42578125" style="28"/>
    <col min="14338" max="14338" width="121.85546875" style="28" customWidth="1"/>
    <col min="14339" max="14593" width="11.42578125" style="28"/>
    <col min="14594" max="14594" width="121.85546875" style="28" customWidth="1"/>
    <col min="14595" max="14849" width="11.42578125" style="28"/>
    <col min="14850" max="14850" width="121.85546875" style="28" customWidth="1"/>
    <col min="14851" max="15105" width="11.42578125" style="28"/>
    <col min="15106" max="15106" width="121.85546875" style="28" customWidth="1"/>
    <col min="15107" max="15361" width="11.42578125" style="28"/>
    <col min="15362" max="15362" width="121.85546875" style="28" customWidth="1"/>
    <col min="15363" max="15617" width="11.42578125" style="28"/>
    <col min="15618" max="15618" width="121.85546875" style="28" customWidth="1"/>
    <col min="15619" max="15873" width="11.42578125" style="28"/>
    <col min="15874" max="15874" width="121.85546875" style="28" customWidth="1"/>
    <col min="15875" max="16129" width="11.42578125" style="28"/>
    <col min="16130" max="16130" width="121.85546875" style="28" customWidth="1"/>
    <col min="16131" max="16384" width="11.42578125" style="28"/>
  </cols>
  <sheetData>
    <row r="1" spans="1:2" ht="24" thickBot="1" x14ac:dyDescent="0.4">
      <c r="A1" s="92" t="s">
        <v>336</v>
      </c>
      <c r="B1" s="93"/>
    </row>
    <row r="2" spans="1:2" ht="15.75" thickBot="1" x14ac:dyDescent="0.3"/>
    <row r="3" spans="1:2" ht="24" thickBot="1" x14ac:dyDescent="0.4">
      <c r="A3" s="94" t="s">
        <v>337</v>
      </c>
      <c r="B3" s="95"/>
    </row>
    <row r="4" spans="1:2" ht="15.75" thickBot="1" x14ac:dyDescent="0.3"/>
    <row r="5" spans="1:2" ht="24" thickBot="1" x14ac:dyDescent="0.4">
      <c r="A5" s="33" t="s">
        <v>335</v>
      </c>
      <c r="B5" s="33" t="s">
        <v>334</v>
      </c>
    </row>
    <row r="6" spans="1:2" ht="20.25" x14ac:dyDescent="0.3">
      <c r="A6" s="30">
        <v>1</v>
      </c>
      <c r="B6" s="32" t="s">
        <v>333</v>
      </c>
    </row>
    <row r="7" spans="1:2" ht="21" thickBot="1" x14ac:dyDescent="0.35">
      <c r="A7" s="31">
        <v>2</v>
      </c>
      <c r="B7" s="29" t="s">
        <v>332</v>
      </c>
    </row>
    <row r="8" spans="1:2" ht="20.25" x14ac:dyDescent="0.3">
      <c r="A8" s="30">
        <v>3</v>
      </c>
      <c r="B8" s="29" t="s">
        <v>509</v>
      </c>
    </row>
    <row r="9" spans="1:2" ht="21" thickBot="1" x14ac:dyDescent="0.35">
      <c r="A9" s="31">
        <v>4</v>
      </c>
      <c r="B9" s="29" t="s">
        <v>331</v>
      </c>
    </row>
    <row r="10" spans="1:2" ht="20.25" x14ac:dyDescent="0.3">
      <c r="A10" s="30">
        <v>5</v>
      </c>
      <c r="B10" s="29" t="s">
        <v>330</v>
      </c>
    </row>
    <row r="11" spans="1:2" ht="21" thickBot="1" x14ac:dyDescent="0.35">
      <c r="A11" s="31">
        <v>6</v>
      </c>
      <c r="B11" s="29" t="s">
        <v>300</v>
      </c>
    </row>
    <row r="12" spans="1:2" ht="20.25" x14ac:dyDescent="0.3">
      <c r="A12" s="30">
        <v>7</v>
      </c>
      <c r="B12" s="29" t="s">
        <v>329</v>
      </c>
    </row>
    <row r="13" spans="1:2" ht="21" thickBot="1" x14ac:dyDescent="0.35">
      <c r="A13" s="31">
        <v>8</v>
      </c>
      <c r="B13" s="29" t="s">
        <v>328</v>
      </c>
    </row>
    <row r="14" spans="1:2" ht="20.25" x14ac:dyDescent="0.3">
      <c r="A14" s="30">
        <v>9</v>
      </c>
      <c r="B14" s="29" t="s">
        <v>327</v>
      </c>
    </row>
  </sheetData>
  <mergeCells count="2">
    <mergeCell ref="A1:B1"/>
    <mergeCell ref="A3:B3"/>
  </mergeCells>
  <hyperlinks>
    <hyperlink ref="B6" location="'Empresa por tipo de aeronave'!A1" display="RELACION EMPRESA - TIPO DE AERONAVE"/>
    <hyperlink ref="B14" location="'Aviación Agricola'!A1" display="TRABAJOS AEREOS ESPECIALES - AVIACION AGRICOLA"/>
    <hyperlink ref="B13" location="'Trabajos Aereos Especiales'!A1" display="TRABAJOS AEREOS ESPECIALES"/>
    <hyperlink ref="B12" location="AEROTAXIS!A1" display="EMPRESAS DE TRANSPORTE AEREO- AEROTAXIS"/>
    <hyperlink ref="B11" location="'COMERCIAL REGIONAL'!A1" display="EMPRESAS DE TRANSPORTE AEREO COMERCIAL REGIONAL"/>
    <hyperlink ref="B10" location="'Carga Nacional'!A1" display="EMPRESAS DE TRANSPORTE AEREO CARGA NACIONAL"/>
    <hyperlink ref="B9" location="'PAX Regular Nacional '!A1" display="EMPRESAS DE TRANSPORTE AEREO PASAJEROS NACIONAL REGULAR "/>
    <hyperlink ref="B7" location="Cobertura!A1" display="COBERTURA"/>
    <hyperlink ref="B8" location="Graficas!A1" display="COMPARATIVO EMPRESAS REGULARES NACIONALES II SEMESTRE 2015 - 2016"/>
  </hyperlink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6"/>
  <sheetViews>
    <sheetView workbookViewId="0">
      <selection sqref="A1:M1"/>
    </sheetView>
  </sheetViews>
  <sheetFormatPr baseColWidth="10" defaultRowHeight="12.75" x14ac:dyDescent="0.2"/>
  <cols>
    <col min="1" max="1" width="24.7109375" bestFit="1" customWidth="1"/>
    <col min="13" max="13" width="10.140625" bestFit="1" customWidth="1"/>
  </cols>
  <sheetData>
    <row r="1" spans="1:13" ht="15" x14ac:dyDescent="0.2">
      <c r="A1" s="122" t="s">
        <v>326</v>
      </c>
      <c r="B1" s="122"/>
      <c r="C1" s="122"/>
      <c r="D1" s="122"/>
      <c r="E1" s="122"/>
      <c r="F1" s="122"/>
      <c r="G1" s="122"/>
      <c r="H1" s="122"/>
      <c r="I1" s="122"/>
      <c r="J1" s="122"/>
      <c r="K1" s="122"/>
      <c r="L1" s="122"/>
      <c r="M1" s="122"/>
    </row>
    <row r="2" spans="1:13" ht="15" x14ac:dyDescent="0.2">
      <c r="A2" s="118" t="s">
        <v>286</v>
      </c>
      <c r="B2" s="118"/>
      <c r="C2" s="118"/>
      <c r="D2" s="118"/>
      <c r="E2" s="118"/>
      <c r="F2" s="118"/>
      <c r="G2" s="118"/>
      <c r="H2" s="118"/>
      <c r="I2" s="118"/>
      <c r="J2" s="118"/>
      <c r="K2" s="118"/>
      <c r="L2" s="118"/>
      <c r="M2" s="118"/>
    </row>
    <row r="3" spans="1:13" ht="76.5" x14ac:dyDescent="0.2">
      <c r="A3" s="7" t="s">
        <v>269</v>
      </c>
      <c r="B3" s="7" t="s">
        <v>34</v>
      </c>
      <c r="C3" s="7" t="s">
        <v>321</v>
      </c>
      <c r="D3" s="7" t="s">
        <v>322</v>
      </c>
      <c r="E3" s="7" t="s">
        <v>49</v>
      </c>
      <c r="F3" s="7" t="s">
        <v>323</v>
      </c>
      <c r="G3" s="7" t="s">
        <v>17</v>
      </c>
      <c r="H3" s="7" t="s">
        <v>324</v>
      </c>
      <c r="I3" s="7" t="s">
        <v>52</v>
      </c>
      <c r="J3" s="7" t="s">
        <v>8</v>
      </c>
      <c r="K3" s="7" t="s">
        <v>8</v>
      </c>
      <c r="L3" s="7" t="s">
        <v>42</v>
      </c>
      <c r="M3" s="7" t="s">
        <v>325</v>
      </c>
    </row>
    <row r="4" spans="1:13" x14ac:dyDescent="0.2">
      <c r="A4" s="7" t="s">
        <v>270</v>
      </c>
      <c r="B4" s="7" t="s">
        <v>36</v>
      </c>
      <c r="C4" s="7" t="s">
        <v>14</v>
      </c>
      <c r="D4" s="7" t="s">
        <v>7</v>
      </c>
      <c r="E4" s="7" t="s">
        <v>51</v>
      </c>
      <c r="F4" s="7" t="s">
        <v>23</v>
      </c>
      <c r="G4" s="7" t="s">
        <v>20</v>
      </c>
      <c r="H4" s="7" t="s">
        <v>13</v>
      </c>
      <c r="I4" s="7" t="s">
        <v>54</v>
      </c>
      <c r="J4" s="7" t="s">
        <v>12</v>
      </c>
      <c r="K4" s="7" t="s">
        <v>11</v>
      </c>
      <c r="L4" s="7" t="s">
        <v>44</v>
      </c>
      <c r="M4" s="7" t="s">
        <v>19</v>
      </c>
    </row>
    <row r="5" spans="1:13" x14ac:dyDescent="0.2">
      <c r="A5" s="9" t="s">
        <v>260</v>
      </c>
      <c r="B5" s="10">
        <v>183968</v>
      </c>
      <c r="C5" s="10">
        <v>329907.09090909088</v>
      </c>
      <c r="D5" s="10">
        <v>636116</v>
      </c>
      <c r="E5" s="10">
        <v>32984</v>
      </c>
      <c r="F5" s="10">
        <v>552356.66666666663</v>
      </c>
      <c r="G5" s="10">
        <v>0</v>
      </c>
      <c r="H5" s="10">
        <v>348868.33333333331</v>
      </c>
      <c r="I5" s="10">
        <v>438593</v>
      </c>
      <c r="J5" s="10">
        <v>183893</v>
      </c>
      <c r="K5" s="10">
        <v>139889</v>
      </c>
      <c r="L5" s="10">
        <v>70651</v>
      </c>
      <c r="M5" s="10">
        <v>777622.5</v>
      </c>
    </row>
    <row r="6" spans="1:13" x14ac:dyDescent="0.2">
      <c r="A6" s="9" t="s">
        <v>250</v>
      </c>
      <c r="B6" s="10">
        <v>189825</v>
      </c>
      <c r="C6" s="10">
        <v>43130</v>
      </c>
      <c r="D6" s="10">
        <v>20417</v>
      </c>
      <c r="E6" s="10">
        <v>0</v>
      </c>
      <c r="F6" s="10">
        <v>21750.333333333332</v>
      </c>
      <c r="G6" s="10">
        <v>535576</v>
      </c>
      <c r="H6" s="10">
        <v>14887.333333333334</v>
      </c>
      <c r="I6" s="10">
        <v>6473</v>
      </c>
      <c r="J6" s="10">
        <v>7037</v>
      </c>
      <c r="K6" s="10">
        <v>9583</v>
      </c>
      <c r="L6" s="10">
        <v>0</v>
      </c>
      <c r="M6" s="10">
        <v>645661</v>
      </c>
    </row>
    <row r="7" spans="1:13" x14ac:dyDescent="0.2">
      <c r="A7" s="9" t="s">
        <v>251</v>
      </c>
      <c r="B7" s="10">
        <v>0</v>
      </c>
      <c r="C7" s="10">
        <v>7992.363636363636</v>
      </c>
      <c r="D7" s="10">
        <v>3503</v>
      </c>
      <c r="E7" s="10">
        <v>0</v>
      </c>
      <c r="F7" s="10">
        <v>3552.3333333333335</v>
      </c>
      <c r="G7" s="10">
        <v>0</v>
      </c>
      <c r="H7" s="10">
        <v>507</v>
      </c>
      <c r="I7" s="10">
        <v>8376</v>
      </c>
      <c r="J7" s="10">
        <v>0</v>
      </c>
      <c r="K7" s="10">
        <v>0</v>
      </c>
      <c r="L7" s="10">
        <v>0</v>
      </c>
      <c r="M7" s="10">
        <v>34056</v>
      </c>
    </row>
    <row r="8" spans="1:13" x14ac:dyDescent="0.2">
      <c r="A8" s="9" t="s">
        <v>252</v>
      </c>
      <c r="B8" s="10">
        <v>555408</v>
      </c>
      <c r="C8" s="10">
        <v>243787.09090909091</v>
      </c>
      <c r="D8" s="10">
        <v>1001387.3333333334</v>
      </c>
      <c r="E8" s="10">
        <v>23070</v>
      </c>
      <c r="F8" s="10">
        <v>683331</v>
      </c>
      <c r="G8" s="10">
        <v>141261</v>
      </c>
      <c r="H8" s="10">
        <v>300073.83333333331</v>
      </c>
      <c r="I8" s="10">
        <v>709388</v>
      </c>
      <c r="J8" s="10">
        <v>172629</v>
      </c>
      <c r="K8" s="10">
        <v>143910</v>
      </c>
      <c r="L8" s="10">
        <v>0</v>
      </c>
      <c r="M8" s="10">
        <v>640358</v>
      </c>
    </row>
    <row r="9" spans="1:13" x14ac:dyDescent="0.2">
      <c r="A9" s="9" t="s">
        <v>253</v>
      </c>
      <c r="B9" s="10">
        <v>0</v>
      </c>
      <c r="C9" s="10">
        <v>0</v>
      </c>
      <c r="D9" s="10">
        <v>0</v>
      </c>
      <c r="E9" s="10">
        <v>0</v>
      </c>
      <c r="F9" s="10">
        <v>0</v>
      </c>
      <c r="G9" s="10">
        <v>0</v>
      </c>
      <c r="H9" s="10">
        <v>0</v>
      </c>
      <c r="I9" s="10">
        <v>0</v>
      </c>
      <c r="J9" s="10">
        <v>0</v>
      </c>
      <c r="K9" s="10">
        <v>0</v>
      </c>
      <c r="L9" s="10">
        <v>0</v>
      </c>
      <c r="M9" s="10">
        <v>0</v>
      </c>
    </row>
    <row r="10" spans="1:13" x14ac:dyDescent="0.2">
      <c r="A10" s="9" t="s">
        <v>254</v>
      </c>
      <c r="B10" s="10">
        <v>766503</v>
      </c>
      <c r="C10" s="10">
        <v>259131.09090909091</v>
      </c>
      <c r="D10" s="10">
        <v>670120.33333333337</v>
      </c>
      <c r="E10" s="10">
        <v>52033</v>
      </c>
      <c r="F10" s="10">
        <v>528289</v>
      </c>
      <c r="G10" s="10">
        <v>81830</v>
      </c>
      <c r="H10" s="10">
        <v>266001</v>
      </c>
      <c r="I10" s="10">
        <v>279946</v>
      </c>
      <c r="J10" s="10">
        <v>254733</v>
      </c>
      <c r="K10" s="10">
        <v>146664</v>
      </c>
      <c r="L10" s="10">
        <v>95791</v>
      </c>
      <c r="M10" s="10">
        <v>449557.5</v>
      </c>
    </row>
    <row r="11" spans="1:13" x14ac:dyDescent="0.2">
      <c r="A11" s="9" t="s">
        <v>255</v>
      </c>
      <c r="B11" s="10">
        <v>126604</v>
      </c>
      <c r="C11" s="10">
        <v>84414.636363636368</v>
      </c>
      <c r="D11" s="10">
        <v>0</v>
      </c>
      <c r="E11" s="10">
        <v>13850</v>
      </c>
      <c r="F11" s="10">
        <v>966.66666666666663</v>
      </c>
      <c r="G11" s="10">
        <v>60082</v>
      </c>
      <c r="H11" s="10">
        <v>36095</v>
      </c>
      <c r="I11" s="10">
        <v>0</v>
      </c>
      <c r="J11" s="10">
        <v>312000</v>
      </c>
      <c r="K11" s="10">
        <v>182000</v>
      </c>
      <c r="L11" s="10">
        <v>0</v>
      </c>
      <c r="M11" s="10">
        <v>262507</v>
      </c>
    </row>
    <row r="12" spans="1:13" x14ac:dyDescent="0.2">
      <c r="A12" s="9" t="s">
        <v>256</v>
      </c>
      <c r="B12" s="10">
        <v>0</v>
      </c>
      <c r="C12" s="10">
        <v>33521.272727272728</v>
      </c>
      <c r="D12" s="10">
        <v>4444.333333333333</v>
      </c>
      <c r="E12" s="10">
        <v>0</v>
      </c>
      <c r="F12" s="10">
        <v>1821.6666666666667</v>
      </c>
      <c r="G12" s="10">
        <v>0</v>
      </c>
      <c r="H12" s="10">
        <v>30383.333333333332</v>
      </c>
      <c r="I12" s="10">
        <v>24000</v>
      </c>
      <c r="J12" s="10">
        <v>0</v>
      </c>
      <c r="K12" s="10">
        <v>0</v>
      </c>
      <c r="L12" s="10">
        <v>0</v>
      </c>
      <c r="M12" s="10">
        <v>258142.5</v>
      </c>
    </row>
    <row r="13" spans="1:13" s="1" customFormat="1" x14ac:dyDescent="0.2">
      <c r="A13" s="25" t="s">
        <v>267</v>
      </c>
      <c r="B13" s="27">
        <f>SUM(B5:B12)</f>
        <v>1822308</v>
      </c>
      <c r="C13" s="27">
        <f t="shared" ref="C13:M13" si="0">SUM(C5:C12)</f>
        <v>1001883.5454545454</v>
      </c>
      <c r="D13" s="27">
        <f t="shared" si="0"/>
        <v>2335988.0000000005</v>
      </c>
      <c r="E13" s="27">
        <f t="shared" si="0"/>
        <v>121937</v>
      </c>
      <c r="F13" s="27">
        <f t="shared" si="0"/>
        <v>1792067.666666667</v>
      </c>
      <c r="G13" s="27">
        <f t="shared" si="0"/>
        <v>818749</v>
      </c>
      <c r="H13" s="27">
        <f t="shared" si="0"/>
        <v>996815.83333333337</v>
      </c>
      <c r="I13" s="27">
        <f t="shared" si="0"/>
        <v>1466776</v>
      </c>
      <c r="J13" s="27">
        <f t="shared" si="0"/>
        <v>930292</v>
      </c>
      <c r="K13" s="27">
        <f t="shared" si="0"/>
        <v>622046</v>
      </c>
      <c r="L13" s="27">
        <f t="shared" si="0"/>
        <v>166442</v>
      </c>
      <c r="M13" s="27">
        <f t="shared" si="0"/>
        <v>3067904.5</v>
      </c>
    </row>
    <row r="14" spans="1:13" x14ac:dyDescent="0.2">
      <c r="A14" s="9" t="s">
        <v>257</v>
      </c>
      <c r="B14" s="10">
        <v>975124</v>
      </c>
      <c r="C14" s="10">
        <v>630493.18181818177</v>
      </c>
      <c r="D14" s="10">
        <v>276867.66666666669</v>
      </c>
      <c r="E14" s="10">
        <v>21611</v>
      </c>
      <c r="F14" s="10">
        <v>196576</v>
      </c>
      <c r="G14" s="10">
        <v>732904</v>
      </c>
      <c r="H14" s="10">
        <v>94386.333333333328</v>
      </c>
      <c r="I14" s="10">
        <v>282601</v>
      </c>
      <c r="J14" s="10">
        <v>141364</v>
      </c>
      <c r="K14" s="10">
        <v>141364</v>
      </c>
      <c r="L14" s="10">
        <v>0</v>
      </c>
      <c r="M14" s="10">
        <v>1149414.5</v>
      </c>
    </row>
    <row r="15" spans="1:13" x14ac:dyDescent="0.2">
      <c r="A15" s="9" t="s">
        <v>258</v>
      </c>
      <c r="B15" s="10">
        <v>0</v>
      </c>
      <c r="C15" s="10">
        <v>16117.09090909091</v>
      </c>
      <c r="D15" s="10">
        <v>0</v>
      </c>
      <c r="E15" s="10">
        <v>0</v>
      </c>
      <c r="F15" s="10">
        <v>0</v>
      </c>
      <c r="G15" s="10">
        <v>0</v>
      </c>
      <c r="H15" s="10">
        <v>62904.333333333336</v>
      </c>
      <c r="I15" s="10">
        <v>0</v>
      </c>
      <c r="J15" s="10">
        <v>44857</v>
      </c>
      <c r="K15" s="10">
        <v>44857</v>
      </c>
      <c r="L15" s="10">
        <v>0</v>
      </c>
      <c r="M15" s="10">
        <v>0</v>
      </c>
    </row>
    <row r="16" spans="1:13" x14ac:dyDescent="0.2">
      <c r="A16" s="9" t="s">
        <v>259</v>
      </c>
      <c r="B16" s="10">
        <v>18708</v>
      </c>
      <c r="C16" s="10">
        <v>55227.272727272728</v>
      </c>
      <c r="D16" s="10">
        <v>44950</v>
      </c>
      <c r="E16" s="10">
        <v>0</v>
      </c>
      <c r="F16" s="10">
        <v>7158.333333333333</v>
      </c>
      <c r="G16" s="10">
        <v>89751</v>
      </c>
      <c r="H16" s="10">
        <v>22406.666666666668</v>
      </c>
      <c r="I16" s="10">
        <v>8879</v>
      </c>
      <c r="J16" s="10">
        <v>13872</v>
      </c>
      <c r="K16" s="10">
        <v>13872</v>
      </c>
      <c r="L16" s="10">
        <v>0</v>
      </c>
      <c r="M16" s="10">
        <v>259265.5</v>
      </c>
    </row>
    <row r="17" spans="1:13" s="1" customFormat="1" x14ac:dyDescent="0.2">
      <c r="A17" s="25" t="s">
        <v>268</v>
      </c>
      <c r="B17" s="27">
        <f>SUM(B14:B16)</f>
        <v>993832</v>
      </c>
      <c r="C17" s="27">
        <f t="shared" ref="C17:M17" si="1">SUM(C14:C16)</f>
        <v>701837.54545454541</v>
      </c>
      <c r="D17" s="27">
        <f t="shared" si="1"/>
        <v>321817.66666666669</v>
      </c>
      <c r="E17" s="27">
        <f t="shared" si="1"/>
        <v>21611</v>
      </c>
      <c r="F17" s="27">
        <f t="shared" si="1"/>
        <v>203734.33333333334</v>
      </c>
      <c r="G17" s="27">
        <f t="shared" si="1"/>
        <v>822655</v>
      </c>
      <c r="H17" s="27">
        <f t="shared" si="1"/>
        <v>179697.33333333331</v>
      </c>
      <c r="I17" s="27">
        <f t="shared" si="1"/>
        <v>291480</v>
      </c>
      <c r="J17" s="27">
        <f t="shared" si="1"/>
        <v>200093</v>
      </c>
      <c r="K17" s="27">
        <f t="shared" si="1"/>
        <v>200093</v>
      </c>
      <c r="L17" s="27">
        <f t="shared" si="1"/>
        <v>0</v>
      </c>
      <c r="M17" s="27">
        <f t="shared" si="1"/>
        <v>1408680</v>
      </c>
    </row>
    <row r="18" spans="1:13" s="1" customFormat="1" x14ac:dyDescent="0.2">
      <c r="A18" s="25" t="s">
        <v>3</v>
      </c>
      <c r="B18" s="27">
        <f>+B17+B13</f>
        <v>2816140</v>
      </c>
      <c r="C18" s="27">
        <f t="shared" ref="C18:M18" si="2">+C17+C13</f>
        <v>1703721.0909090908</v>
      </c>
      <c r="D18" s="27">
        <f t="shared" si="2"/>
        <v>2657805.666666667</v>
      </c>
      <c r="E18" s="27">
        <f t="shared" si="2"/>
        <v>143548</v>
      </c>
      <c r="F18" s="27">
        <f t="shared" si="2"/>
        <v>1995802.0000000002</v>
      </c>
      <c r="G18" s="27">
        <f t="shared" si="2"/>
        <v>1641404</v>
      </c>
      <c r="H18" s="27">
        <f t="shared" si="2"/>
        <v>1176513.1666666667</v>
      </c>
      <c r="I18" s="27">
        <f t="shared" si="2"/>
        <v>1758256</v>
      </c>
      <c r="J18" s="27">
        <f t="shared" si="2"/>
        <v>1130385</v>
      </c>
      <c r="K18" s="27">
        <f t="shared" si="2"/>
        <v>822139</v>
      </c>
      <c r="L18" s="27">
        <f t="shared" si="2"/>
        <v>166442</v>
      </c>
      <c r="M18" s="27">
        <f t="shared" si="2"/>
        <v>4476584.5</v>
      </c>
    </row>
    <row r="19" spans="1:13" x14ac:dyDescent="0.2">
      <c r="A19" s="9" t="s">
        <v>261</v>
      </c>
      <c r="B19" s="10">
        <v>2026</v>
      </c>
      <c r="C19" s="10">
        <v>5190</v>
      </c>
      <c r="D19" s="10">
        <v>741</v>
      </c>
      <c r="E19" s="10">
        <v>78</v>
      </c>
      <c r="F19" s="10">
        <v>1258</v>
      </c>
      <c r="G19" s="10">
        <v>110</v>
      </c>
      <c r="H19" s="10">
        <v>3293</v>
      </c>
      <c r="I19" s="10">
        <v>1356</v>
      </c>
      <c r="J19" s="10">
        <v>345</v>
      </c>
      <c r="K19" s="10">
        <v>241</v>
      </c>
      <c r="L19" s="10">
        <v>109</v>
      </c>
      <c r="M19" s="10">
        <v>4699</v>
      </c>
    </row>
    <row r="20" spans="1:13" x14ac:dyDescent="0.2">
      <c r="A20" s="9" t="s">
        <v>262</v>
      </c>
      <c r="B20" s="10">
        <v>11</v>
      </c>
      <c r="C20" s="10">
        <v>33</v>
      </c>
      <c r="D20" s="10">
        <v>6</v>
      </c>
      <c r="E20" s="10">
        <v>2</v>
      </c>
      <c r="F20" s="10">
        <v>9</v>
      </c>
      <c r="G20" s="10">
        <v>1</v>
      </c>
      <c r="H20" s="10">
        <v>24</v>
      </c>
      <c r="I20" s="10">
        <v>5</v>
      </c>
      <c r="J20" s="10">
        <v>2</v>
      </c>
      <c r="K20" s="10">
        <v>3</v>
      </c>
      <c r="L20" s="10">
        <v>1</v>
      </c>
      <c r="M20" s="10">
        <v>17</v>
      </c>
    </row>
    <row r="22" spans="1:13" x14ac:dyDescent="0.2">
      <c r="A22" s="119" t="s">
        <v>315</v>
      </c>
      <c r="B22" s="119"/>
      <c r="C22" s="119"/>
      <c r="D22" s="119"/>
      <c r="E22" s="119"/>
      <c r="F22" s="119"/>
      <c r="G22" s="119"/>
      <c r="H22" s="119"/>
      <c r="I22" s="119"/>
      <c r="J22" s="119"/>
      <c r="K22" s="119"/>
      <c r="L22" s="119"/>
      <c r="M22" s="119"/>
    </row>
    <row r="23" spans="1:13" x14ac:dyDescent="0.2">
      <c r="A23" s="17" t="s">
        <v>272</v>
      </c>
      <c r="B23" s="13">
        <f>+B5/$B$18</f>
        <v>6.5326297698267838E-2</v>
      </c>
      <c r="C23" s="13">
        <f>+C5/$C$18</f>
        <v>0.19363914238630181</v>
      </c>
      <c r="D23" s="13">
        <f>+D5/$D$18</f>
        <v>0.23933879289142909</v>
      </c>
      <c r="E23" s="13">
        <f>+E5/$E$18</f>
        <v>0.22977679939811074</v>
      </c>
      <c r="F23" s="13">
        <f t="shared" ref="F23:F36" si="3">+F5/$F$18</f>
        <v>0.27675925100118476</v>
      </c>
      <c r="G23" s="13">
        <f t="shared" ref="G23:G36" si="4">+G5/$G$18</f>
        <v>0</v>
      </c>
      <c r="H23" s="13">
        <f>+H5/$H$18</f>
        <v>0.29652735151426973</v>
      </c>
      <c r="I23" s="13">
        <f>+I5/$I$18</f>
        <v>0.2494477482232394</v>
      </c>
      <c r="J23" s="13">
        <f>+J5/$J$18</f>
        <v>0.16268174117667875</v>
      </c>
      <c r="K23" s="13">
        <f>+K5/$K$18</f>
        <v>0.170152492461737</v>
      </c>
      <c r="L23" s="13">
        <f>+L5/$L$18</f>
        <v>0.42447819660902897</v>
      </c>
      <c r="M23" s="13">
        <f>+M5/$M$18</f>
        <v>0.17370888453015909</v>
      </c>
    </row>
    <row r="24" spans="1:13" x14ac:dyDescent="0.2">
      <c r="A24" s="12" t="s">
        <v>273</v>
      </c>
      <c r="B24" s="13">
        <f t="shared" ref="B24:B36" si="5">+B6/$B$18</f>
        <v>6.7406094867442673E-2</v>
      </c>
      <c r="C24" s="13">
        <f t="shared" ref="C24:C36" si="6">+C6/$C$18</f>
        <v>2.5315176427725152E-2</v>
      </c>
      <c r="D24" s="13">
        <f t="shared" ref="D24:D36" si="7">+D6/$D$18</f>
        <v>7.6819009967746569E-3</v>
      </c>
      <c r="E24" s="13">
        <f t="shared" ref="E24:E36" si="8">+E6/$E$18</f>
        <v>0</v>
      </c>
      <c r="F24" s="13">
        <f t="shared" si="3"/>
        <v>1.0898041656102824E-2</v>
      </c>
      <c r="G24" s="13">
        <f t="shared" si="4"/>
        <v>0.32629139444036936</v>
      </c>
      <c r="H24" s="13">
        <f t="shared" ref="H24:H36" si="9">+H6/$H$18</f>
        <v>1.2653775372112991E-2</v>
      </c>
      <c r="I24" s="13">
        <f t="shared" ref="I24:I36" si="10">+I6/$I$18</f>
        <v>3.6814889299396675E-3</v>
      </c>
      <c r="J24" s="13">
        <f t="shared" ref="J24:J36" si="11">+J6/$J$18</f>
        <v>6.2253126147286102E-3</v>
      </c>
      <c r="K24" s="13">
        <f t="shared" ref="K24:K36" si="12">+K6/$K$18</f>
        <v>1.1656179794414327E-2</v>
      </c>
      <c r="L24" s="13">
        <f t="shared" ref="L24:L36" si="13">+L6/$L$18</f>
        <v>0</v>
      </c>
      <c r="M24" s="13">
        <f t="shared" ref="M24:M36" si="14">+M6/$M$18</f>
        <v>0.14423071875444327</v>
      </c>
    </row>
    <row r="25" spans="1:13" x14ac:dyDescent="0.2">
      <c r="A25" s="12" t="s">
        <v>274</v>
      </c>
      <c r="B25" s="13">
        <f t="shared" si="5"/>
        <v>0</v>
      </c>
      <c r="C25" s="13">
        <f t="shared" si="6"/>
        <v>4.6911220850702623E-3</v>
      </c>
      <c r="D25" s="13">
        <f t="shared" si="7"/>
        <v>1.3180045644169869E-3</v>
      </c>
      <c r="E25" s="13">
        <f t="shared" si="8"/>
        <v>0</v>
      </c>
      <c r="F25" s="13">
        <f t="shared" si="3"/>
        <v>1.7799026823970179E-3</v>
      </c>
      <c r="G25" s="13">
        <f t="shared" si="4"/>
        <v>0</v>
      </c>
      <c r="H25" s="13">
        <f t="shared" si="9"/>
        <v>4.3093440376570371E-4</v>
      </c>
      <c r="I25" s="13">
        <f t="shared" si="10"/>
        <v>4.7638114131275536E-3</v>
      </c>
      <c r="J25" s="13">
        <f t="shared" si="11"/>
        <v>0</v>
      </c>
      <c r="K25" s="13">
        <f t="shared" si="12"/>
        <v>0</v>
      </c>
      <c r="L25" s="13">
        <f t="shared" si="13"/>
        <v>0</v>
      </c>
      <c r="M25" s="13">
        <f t="shared" si="14"/>
        <v>7.6075856492823935E-3</v>
      </c>
    </row>
    <row r="26" spans="1:13" x14ac:dyDescent="0.2">
      <c r="A26" s="12" t="s">
        <v>275</v>
      </c>
      <c r="B26" s="13">
        <f t="shared" si="5"/>
        <v>0.1972231494172875</v>
      </c>
      <c r="C26" s="13">
        <f t="shared" si="6"/>
        <v>0.14309096260527493</v>
      </c>
      <c r="D26" s="13">
        <f t="shared" si="7"/>
        <v>0.37677221698049906</v>
      </c>
      <c r="E26" s="13">
        <f t="shared" si="8"/>
        <v>0.1607127929333742</v>
      </c>
      <c r="F26" s="13">
        <f t="shared" si="3"/>
        <v>0.34238416436099367</v>
      </c>
      <c r="G26" s="13">
        <f t="shared" si="4"/>
        <v>8.6061079417376826E-2</v>
      </c>
      <c r="H26" s="13">
        <f t="shared" si="9"/>
        <v>0.25505352752108312</v>
      </c>
      <c r="I26" s="13">
        <f t="shared" si="10"/>
        <v>0.40346115696462859</v>
      </c>
      <c r="J26" s="13">
        <f t="shared" si="11"/>
        <v>0.15271699465226449</v>
      </c>
      <c r="K26" s="13">
        <f t="shared" si="12"/>
        <v>0.17504339290557921</v>
      </c>
      <c r="L26" s="13">
        <f t="shared" si="13"/>
        <v>0</v>
      </c>
      <c r="M26" s="13">
        <f t="shared" si="14"/>
        <v>0.14304611026553837</v>
      </c>
    </row>
    <row r="27" spans="1:13" x14ac:dyDescent="0.2">
      <c r="A27" s="12" t="s">
        <v>276</v>
      </c>
      <c r="B27" s="13">
        <f t="shared" si="5"/>
        <v>0</v>
      </c>
      <c r="C27" s="13">
        <f t="shared" si="6"/>
        <v>0</v>
      </c>
      <c r="D27" s="13">
        <f t="shared" si="7"/>
        <v>0</v>
      </c>
      <c r="E27" s="13">
        <f t="shared" si="8"/>
        <v>0</v>
      </c>
      <c r="F27" s="13">
        <f t="shared" si="3"/>
        <v>0</v>
      </c>
      <c r="G27" s="13">
        <f t="shared" si="4"/>
        <v>0</v>
      </c>
      <c r="H27" s="13">
        <f t="shared" si="9"/>
        <v>0</v>
      </c>
      <c r="I27" s="13">
        <f t="shared" si="10"/>
        <v>0</v>
      </c>
      <c r="J27" s="13">
        <f t="shared" si="11"/>
        <v>0</v>
      </c>
      <c r="K27" s="13">
        <f t="shared" si="12"/>
        <v>0</v>
      </c>
      <c r="L27" s="13">
        <f t="shared" si="13"/>
        <v>0</v>
      </c>
      <c r="M27" s="13">
        <f t="shared" si="14"/>
        <v>0</v>
      </c>
    </row>
    <row r="28" spans="1:13" x14ac:dyDescent="0.2">
      <c r="A28" s="12" t="s">
        <v>277</v>
      </c>
      <c r="B28" s="13">
        <f t="shared" si="5"/>
        <v>0.27218213583131523</v>
      </c>
      <c r="C28" s="13">
        <f t="shared" si="6"/>
        <v>0.15209713156208027</v>
      </c>
      <c r="D28" s="13">
        <f t="shared" si="7"/>
        <v>0.25213293121380709</v>
      </c>
      <c r="E28" s="13">
        <f t="shared" si="8"/>
        <v>0.3624780561206008</v>
      </c>
      <c r="F28" s="13">
        <f t="shared" si="3"/>
        <v>0.26470010552148959</v>
      </c>
      <c r="G28" s="13">
        <f t="shared" si="4"/>
        <v>4.9853661865086232E-2</v>
      </c>
      <c r="H28" s="13">
        <f t="shared" si="9"/>
        <v>0.22609266732954822</v>
      </c>
      <c r="I28" s="13">
        <f t="shared" si="10"/>
        <v>0.15921799783421756</v>
      </c>
      <c r="J28" s="13">
        <f t="shared" si="11"/>
        <v>0.22535065486537773</v>
      </c>
      <c r="K28" s="13">
        <f t="shared" si="12"/>
        <v>0.17839319141896931</v>
      </c>
      <c r="L28" s="13">
        <f t="shared" si="13"/>
        <v>0.57552180339097103</v>
      </c>
      <c r="M28" s="13">
        <f t="shared" si="14"/>
        <v>0.10042421850855267</v>
      </c>
    </row>
    <row r="29" spans="1:13" x14ac:dyDescent="0.2">
      <c r="A29" s="12" t="s">
        <v>278</v>
      </c>
      <c r="B29" s="13">
        <f t="shared" si="5"/>
        <v>4.495657176134709E-2</v>
      </c>
      <c r="C29" s="13">
        <f t="shared" si="6"/>
        <v>4.9547215688099187E-2</v>
      </c>
      <c r="D29" s="13">
        <f t="shared" si="7"/>
        <v>0</v>
      </c>
      <c r="E29" s="13">
        <f t="shared" si="8"/>
        <v>9.6483406247387632E-2</v>
      </c>
      <c r="F29" s="13">
        <f t="shared" si="3"/>
        <v>4.8434998394964357E-4</v>
      </c>
      <c r="G29" s="13">
        <f t="shared" si="4"/>
        <v>3.6604029233509847E-2</v>
      </c>
      <c r="H29" s="13">
        <f t="shared" si="9"/>
        <v>3.0679639652708233E-2</v>
      </c>
      <c r="I29" s="13">
        <f t="shared" si="10"/>
        <v>0</v>
      </c>
      <c r="J29" s="13">
        <f t="shared" si="11"/>
        <v>0.27601215515067873</v>
      </c>
      <c r="K29" s="13">
        <f t="shared" si="12"/>
        <v>0.22137375796550218</v>
      </c>
      <c r="L29" s="13">
        <f t="shared" si="13"/>
        <v>0</v>
      </c>
      <c r="M29" s="13">
        <f t="shared" si="14"/>
        <v>5.8640018969819512E-2</v>
      </c>
    </row>
    <row r="30" spans="1:13" x14ac:dyDescent="0.2">
      <c r="A30" s="12" t="s">
        <v>279</v>
      </c>
      <c r="B30" s="13">
        <f t="shared" si="5"/>
        <v>0</v>
      </c>
      <c r="C30" s="13">
        <f t="shared" si="6"/>
        <v>1.9675328847039198E-2</v>
      </c>
      <c r="D30" s="13">
        <f t="shared" si="7"/>
        <v>1.6721814499354539E-3</v>
      </c>
      <c r="E30" s="13">
        <f t="shared" si="8"/>
        <v>0</v>
      </c>
      <c r="F30" s="13">
        <f t="shared" si="3"/>
        <v>9.1274919389131113E-4</v>
      </c>
      <c r="G30" s="13">
        <f t="shared" si="4"/>
        <v>0</v>
      </c>
      <c r="H30" s="13">
        <f t="shared" si="9"/>
        <v>2.5824898687208341E-2</v>
      </c>
      <c r="I30" s="13">
        <f t="shared" si="10"/>
        <v>1.364988943589557E-2</v>
      </c>
      <c r="J30" s="13">
        <f t="shared" si="11"/>
        <v>0</v>
      </c>
      <c r="K30" s="13">
        <f t="shared" si="12"/>
        <v>0</v>
      </c>
      <c r="L30" s="13">
        <f t="shared" si="13"/>
        <v>0</v>
      </c>
      <c r="M30" s="13">
        <f t="shared" si="14"/>
        <v>5.7665056920069305E-2</v>
      </c>
    </row>
    <row r="31" spans="1:13" x14ac:dyDescent="0.2">
      <c r="A31" s="14" t="s">
        <v>280</v>
      </c>
      <c r="B31" s="15">
        <f t="shared" si="5"/>
        <v>0.64709424957566031</v>
      </c>
      <c r="C31" s="15">
        <f t="shared" si="6"/>
        <v>0.58805607960159079</v>
      </c>
      <c r="D31" s="15">
        <f t="shared" si="7"/>
        <v>0.87891602809686242</v>
      </c>
      <c r="E31" s="15">
        <f t="shared" si="8"/>
        <v>0.84945105469947335</v>
      </c>
      <c r="F31" s="15">
        <f t="shared" si="3"/>
        <v>0.89791856440000906</v>
      </c>
      <c r="G31" s="15">
        <f t="shared" si="4"/>
        <v>0.49881016495634223</v>
      </c>
      <c r="H31" s="15">
        <f t="shared" si="9"/>
        <v>0.84726279448069641</v>
      </c>
      <c r="I31" s="15">
        <f t="shared" si="10"/>
        <v>0.83422209280104831</v>
      </c>
      <c r="J31" s="15">
        <f t="shared" si="11"/>
        <v>0.8229868584597283</v>
      </c>
      <c r="K31" s="15">
        <f t="shared" si="12"/>
        <v>0.75661901454620206</v>
      </c>
      <c r="L31" s="15">
        <f t="shared" si="13"/>
        <v>1</v>
      </c>
      <c r="M31" s="15">
        <f t="shared" si="14"/>
        <v>0.68532259359786463</v>
      </c>
    </row>
    <row r="32" spans="1:13" x14ac:dyDescent="0.2">
      <c r="A32" s="12" t="s">
        <v>281</v>
      </c>
      <c r="B32" s="13">
        <f t="shared" si="5"/>
        <v>0.34626261478477632</v>
      </c>
      <c r="C32" s="13">
        <f t="shared" si="6"/>
        <v>0.37006830823568432</v>
      </c>
      <c r="D32" s="13">
        <f t="shared" si="7"/>
        <v>0.10417152395265417</v>
      </c>
      <c r="E32" s="13">
        <f t="shared" si="8"/>
        <v>0.15054894530052665</v>
      </c>
      <c r="F32" s="13">
        <f t="shared" si="3"/>
        <v>9.8494740460226007E-2</v>
      </c>
      <c r="G32" s="13">
        <f t="shared" si="4"/>
        <v>0.44651042643980399</v>
      </c>
      <c r="H32" s="13">
        <f t="shared" si="9"/>
        <v>8.0225479839508798E-2</v>
      </c>
      <c r="I32" s="13">
        <f t="shared" si="10"/>
        <v>0.16072801685306348</v>
      </c>
      <c r="J32" s="13">
        <f t="shared" si="11"/>
        <v>0.12505827660487356</v>
      </c>
      <c r="K32" s="13">
        <f t="shared" si="12"/>
        <v>0.17194659297272116</v>
      </c>
      <c r="L32" s="13">
        <f t="shared" si="13"/>
        <v>0</v>
      </c>
      <c r="M32" s="13">
        <f t="shared" si="14"/>
        <v>0.25676148858577336</v>
      </c>
    </row>
    <row r="33" spans="1:13" x14ac:dyDescent="0.2">
      <c r="A33" s="12" t="s">
        <v>282</v>
      </c>
      <c r="B33" s="13">
        <f t="shared" si="5"/>
        <v>0</v>
      </c>
      <c r="C33" s="13">
        <f t="shared" si="6"/>
        <v>9.45993507686811E-3</v>
      </c>
      <c r="D33" s="13">
        <f t="shared" si="7"/>
        <v>0</v>
      </c>
      <c r="E33" s="13">
        <f t="shared" si="8"/>
        <v>0</v>
      </c>
      <c r="F33" s="13">
        <f t="shared" si="3"/>
        <v>0</v>
      </c>
      <c r="G33" s="13">
        <f t="shared" si="4"/>
        <v>0</v>
      </c>
      <c r="H33" s="13">
        <f t="shared" si="9"/>
        <v>5.3466748282601735E-2</v>
      </c>
      <c r="I33" s="13">
        <f t="shared" si="10"/>
        <v>0</v>
      </c>
      <c r="J33" s="13">
        <f t="shared" si="11"/>
        <v>3.9682939883314089E-2</v>
      </c>
      <c r="K33" s="13">
        <f t="shared" si="12"/>
        <v>5.4561333302519402E-2</v>
      </c>
      <c r="L33" s="13">
        <f t="shared" si="13"/>
        <v>0</v>
      </c>
      <c r="M33" s="13">
        <f t="shared" si="14"/>
        <v>0</v>
      </c>
    </row>
    <row r="34" spans="1:13" x14ac:dyDescent="0.2">
      <c r="A34" s="12" t="s">
        <v>283</v>
      </c>
      <c r="B34" s="13">
        <f t="shared" si="5"/>
        <v>6.6431356395633741E-3</v>
      </c>
      <c r="C34" s="13">
        <f t="shared" si="6"/>
        <v>3.2415677085856777E-2</v>
      </c>
      <c r="D34" s="13">
        <f t="shared" si="7"/>
        <v>1.691244795048346E-2</v>
      </c>
      <c r="E34" s="13">
        <f t="shared" si="8"/>
        <v>0</v>
      </c>
      <c r="F34" s="13">
        <f t="shared" si="3"/>
        <v>3.5866951397650329E-3</v>
      </c>
      <c r="G34" s="13">
        <f t="shared" si="4"/>
        <v>5.4679408603853771E-2</v>
      </c>
      <c r="H34" s="13">
        <f t="shared" si="9"/>
        <v>1.9044977397193033E-2</v>
      </c>
      <c r="I34" s="13">
        <f t="shared" si="10"/>
        <v>5.0498903458881979E-3</v>
      </c>
      <c r="J34" s="13">
        <f t="shared" si="11"/>
        <v>1.2271925052084024E-2</v>
      </c>
      <c r="K34" s="13">
        <f t="shared" si="12"/>
        <v>1.6873059178557397E-2</v>
      </c>
      <c r="L34" s="13">
        <f t="shared" si="13"/>
        <v>0</v>
      </c>
      <c r="M34" s="13">
        <f t="shared" si="14"/>
        <v>5.7915917816362003E-2</v>
      </c>
    </row>
    <row r="35" spans="1:13" x14ac:dyDescent="0.2">
      <c r="A35" s="14" t="s">
        <v>284</v>
      </c>
      <c r="B35" s="15">
        <f t="shared" si="5"/>
        <v>0.35290575042433969</v>
      </c>
      <c r="C35" s="15">
        <f t="shared" si="6"/>
        <v>0.41194392039840921</v>
      </c>
      <c r="D35" s="15">
        <f t="shared" si="7"/>
        <v>0.12108397190313763</v>
      </c>
      <c r="E35" s="15">
        <f t="shared" si="8"/>
        <v>0.15054894530052665</v>
      </c>
      <c r="F35" s="15">
        <f t="shared" si="3"/>
        <v>0.10208143559999104</v>
      </c>
      <c r="G35" s="15">
        <f t="shared" si="4"/>
        <v>0.50118983504365777</v>
      </c>
      <c r="H35" s="15">
        <f t="shared" si="9"/>
        <v>0.15273720551930356</v>
      </c>
      <c r="I35" s="15">
        <f t="shared" si="10"/>
        <v>0.16577790719895169</v>
      </c>
      <c r="J35" s="15">
        <f t="shared" si="11"/>
        <v>0.17701314154027167</v>
      </c>
      <c r="K35" s="15">
        <f t="shared" si="12"/>
        <v>0.24338098545379797</v>
      </c>
      <c r="L35" s="15">
        <f t="shared" si="13"/>
        <v>0</v>
      </c>
      <c r="M35" s="15">
        <f t="shared" si="14"/>
        <v>0.31467740640213537</v>
      </c>
    </row>
    <row r="36" spans="1:13" x14ac:dyDescent="0.2">
      <c r="A36" s="16" t="s">
        <v>3</v>
      </c>
      <c r="B36" s="15">
        <f t="shared" si="5"/>
        <v>1</v>
      </c>
      <c r="C36" s="15">
        <f t="shared" si="6"/>
        <v>1</v>
      </c>
      <c r="D36" s="15">
        <f t="shared" si="7"/>
        <v>1</v>
      </c>
      <c r="E36" s="15">
        <f t="shared" si="8"/>
        <v>1</v>
      </c>
      <c r="F36" s="15">
        <f t="shared" si="3"/>
        <v>1</v>
      </c>
      <c r="G36" s="15">
        <f t="shared" si="4"/>
        <v>1</v>
      </c>
      <c r="H36" s="15">
        <f t="shared" si="9"/>
        <v>1</v>
      </c>
      <c r="I36" s="15">
        <f t="shared" si="10"/>
        <v>1</v>
      </c>
      <c r="J36" s="15">
        <f t="shared" si="11"/>
        <v>1</v>
      </c>
      <c r="K36" s="15">
        <f t="shared" si="12"/>
        <v>1</v>
      </c>
      <c r="L36" s="15">
        <f t="shared" si="13"/>
        <v>1</v>
      </c>
      <c r="M36" s="15">
        <f t="shared" si="14"/>
        <v>1</v>
      </c>
    </row>
  </sheetData>
  <mergeCells count="3">
    <mergeCell ref="A1:M1"/>
    <mergeCell ref="A2:M2"/>
    <mergeCell ref="A22:M2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59"/>
  <sheetViews>
    <sheetView workbookViewId="0">
      <selection activeCell="A2" sqref="A2"/>
    </sheetView>
  </sheetViews>
  <sheetFormatPr baseColWidth="10" defaultColWidth="9.140625" defaultRowHeight="12.75" x14ac:dyDescent="0.2"/>
  <cols>
    <col min="1" max="1" width="13.28515625" bestFit="1" customWidth="1"/>
    <col min="2" max="2" width="10.42578125" bestFit="1" customWidth="1"/>
    <col min="3" max="3" width="111.28515625" bestFit="1" customWidth="1"/>
    <col min="4" max="4" width="5.85546875" bestFit="1" customWidth="1"/>
  </cols>
  <sheetData>
    <row r="1" spans="1:4" ht="21" x14ac:dyDescent="0.35">
      <c r="A1" s="96" t="s">
        <v>464</v>
      </c>
      <c r="B1" s="96"/>
      <c r="C1" s="96"/>
      <c r="D1" s="96"/>
    </row>
    <row r="2" spans="1:4" x14ac:dyDescent="0.2">
      <c r="A2" s="37" t="s">
        <v>2</v>
      </c>
      <c r="B2" s="37" t="s">
        <v>463</v>
      </c>
      <c r="C2" s="37" t="s">
        <v>1</v>
      </c>
      <c r="D2" s="37" t="s">
        <v>0</v>
      </c>
    </row>
    <row r="3" spans="1:4" x14ac:dyDescent="0.2">
      <c r="A3" s="34" t="s">
        <v>462</v>
      </c>
      <c r="B3" s="34" t="s">
        <v>82</v>
      </c>
      <c r="C3" s="34" t="s">
        <v>448</v>
      </c>
      <c r="D3" s="34" t="s">
        <v>199</v>
      </c>
    </row>
    <row r="4" spans="1:4" x14ac:dyDescent="0.2">
      <c r="A4" s="34" t="s">
        <v>200</v>
      </c>
      <c r="B4" s="34" t="s">
        <v>82</v>
      </c>
      <c r="C4" s="34" t="s">
        <v>203</v>
      </c>
      <c r="D4" s="34" t="s">
        <v>373</v>
      </c>
    </row>
    <row r="5" spans="1:4" x14ac:dyDescent="0.2">
      <c r="A5" s="34" t="s">
        <v>200</v>
      </c>
      <c r="B5" s="34" t="s">
        <v>82</v>
      </c>
      <c r="C5" s="34" t="s">
        <v>448</v>
      </c>
      <c r="D5" s="34" t="s">
        <v>199</v>
      </c>
    </row>
    <row r="6" spans="1:4" x14ac:dyDescent="0.2">
      <c r="A6" s="34" t="s">
        <v>461</v>
      </c>
      <c r="B6" s="34" t="s">
        <v>178</v>
      </c>
      <c r="C6" s="34" t="s">
        <v>184</v>
      </c>
      <c r="D6" s="34" t="s">
        <v>183</v>
      </c>
    </row>
    <row r="7" spans="1:4" x14ac:dyDescent="0.2">
      <c r="A7" s="34" t="s">
        <v>165</v>
      </c>
      <c r="B7" s="34" t="s">
        <v>164</v>
      </c>
      <c r="C7" s="34" t="s">
        <v>163</v>
      </c>
      <c r="D7" s="34" t="s">
        <v>162</v>
      </c>
    </row>
    <row r="8" spans="1:4" x14ac:dyDescent="0.2">
      <c r="A8" s="34" t="s">
        <v>165</v>
      </c>
      <c r="B8" s="34" t="s">
        <v>178</v>
      </c>
      <c r="C8" s="34" t="s">
        <v>177</v>
      </c>
      <c r="D8" s="34" t="s">
        <v>176</v>
      </c>
    </row>
    <row r="9" spans="1:4" x14ac:dyDescent="0.2">
      <c r="A9" s="34" t="s">
        <v>165</v>
      </c>
      <c r="B9" s="34" t="s">
        <v>178</v>
      </c>
      <c r="C9" s="34" t="s">
        <v>184</v>
      </c>
      <c r="D9" s="34" t="s">
        <v>183</v>
      </c>
    </row>
    <row r="10" spans="1:4" x14ac:dyDescent="0.2">
      <c r="A10" s="34" t="s">
        <v>165</v>
      </c>
      <c r="B10" s="34" t="s">
        <v>164</v>
      </c>
      <c r="C10" s="34" t="s">
        <v>446</v>
      </c>
      <c r="D10" s="34" t="s">
        <v>445</v>
      </c>
    </row>
    <row r="11" spans="1:4" x14ac:dyDescent="0.2">
      <c r="A11" s="34" t="s">
        <v>165</v>
      </c>
      <c r="B11" s="34" t="s">
        <v>164</v>
      </c>
      <c r="C11" s="34" t="s">
        <v>460</v>
      </c>
      <c r="D11" s="34" t="s">
        <v>216</v>
      </c>
    </row>
    <row r="12" spans="1:4" x14ac:dyDescent="0.2">
      <c r="A12" s="34" t="s">
        <v>165</v>
      </c>
      <c r="B12" s="34" t="s">
        <v>164</v>
      </c>
      <c r="C12" s="34" t="s">
        <v>392</v>
      </c>
      <c r="D12" s="34" t="s">
        <v>391</v>
      </c>
    </row>
    <row r="13" spans="1:4" x14ac:dyDescent="0.2">
      <c r="A13" s="34" t="s">
        <v>165</v>
      </c>
      <c r="B13" s="34" t="s">
        <v>164</v>
      </c>
      <c r="C13" s="34" t="s">
        <v>231</v>
      </c>
      <c r="D13" s="34" t="s">
        <v>230</v>
      </c>
    </row>
    <row r="14" spans="1:4" x14ac:dyDescent="0.2">
      <c r="A14" s="34" t="s">
        <v>165</v>
      </c>
      <c r="B14" s="34" t="s">
        <v>164</v>
      </c>
      <c r="C14" s="34" t="s">
        <v>389</v>
      </c>
      <c r="D14" s="34" t="s">
        <v>236</v>
      </c>
    </row>
    <row r="15" spans="1:4" x14ac:dyDescent="0.2">
      <c r="A15" s="34" t="s">
        <v>179</v>
      </c>
      <c r="B15" s="34" t="s">
        <v>178</v>
      </c>
      <c r="C15" s="34" t="s">
        <v>177</v>
      </c>
      <c r="D15" s="34" t="s">
        <v>176</v>
      </c>
    </row>
    <row r="16" spans="1:4" x14ac:dyDescent="0.2">
      <c r="A16" s="34" t="s">
        <v>179</v>
      </c>
      <c r="B16" s="34" t="s">
        <v>178</v>
      </c>
      <c r="C16" s="34" t="s">
        <v>184</v>
      </c>
      <c r="D16" s="34" t="s">
        <v>183</v>
      </c>
    </row>
    <row r="17" spans="1:14" x14ac:dyDescent="0.2">
      <c r="A17" s="34" t="s">
        <v>179</v>
      </c>
      <c r="B17" s="34" t="s">
        <v>164</v>
      </c>
      <c r="C17" s="34" t="s">
        <v>446</v>
      </c>
      <c r="D17" s="34" t="s">
        <v>445</v>
      </c>
    </row>
    <row r="18" spans="1:14" x14ac:dyDescent="0.2">
      <c r="A18" s="34" t="s">
        <v>179</v>
      </c>
      <c r="B18" s="34" t="s">
        <v>164</v>
      </c>
      <c r="C18" s="34" t="s">
        <v>394</v>
      </c>
      <c r="D18" s="34" t="s">
        <v>393</v>
      </c>
    </row>
    <row r="19" spans="1:14" x14ac:dyDescent="0.2">
      <c r="A19" s="34" t="s">
        <v>179</v>
      </c>
      <c r="B19" s="34" t="s">
        <v>164</v>
      </c>
      <c r="C19" s="34" t="s">
        <v>437</v>
      </c>
      <c r="D19" s="34" t="s">
        <v>436</v>
      </c>
    </row>
    <row r="20" spans="1:14" x14ac:dyDescent="0.2">
      <c r="A20" s="34" t="s">
        <v>179</v>
      </c>
      <c r="B20" s="34" t="s">
        <v>164</v>
      </c>
      <c r="C20" s="34" t="s">
        <v>460</v>
      </c>
      <c r="D20" s="34" t="s">
        <v>216</v>
      </c>
    </row>
    <row r="21" spans="1:14" x14ac:dyDescent="0.2">
      <c r="A21" s="34" t="s">
        <v>179</v>
      </c>
      <c r="B21" s="34" t="s">
        <v>164</v>
      </c>
      <c r="C21" s="34" t="s">
        <v>221</v>
      </c>
      <c r="D21" s="34" t="s">
        <v>220</v>
      </c>
    </row>
    <row r="22" spans="1:14" x14ac:dyDescent="0.2">
      <c r="A22" s="34" t="s">
        <v>179</v>
      </c>
      <c r="B22" s="34" t="s">
        <v>164</v>
      </c>
      <c r="C22" s="34" t="s">
        <v>459</v>
      </c>
      <c r="D22" s="34" t="s">
        <v>458</v>
      </c>
    </row>
    <row r="23" spans="1:14" x14ac:dyDescent="0.2">
      <c r="A23" s="34" t="s">
        <v>179</v>
      </c>
      <c r="B23" s="34" t="s">
        <v>164</v>
      </c>
      <c r="C23" s="34" t="s">
        <v>231</v>
      </c>
      <c r="D23" s="34" t="s">
        <v>230</v>
      </c>
    </row>
    <row r="24" spans="1:14" x14ac:dyDescent="0.2">
      <c r="A24" s="34" t="s">
        <v>179</v>
      </c>
      <c r="B24" s="34" t="s">
        <v>164</v>
      </c>
      <c r="C24" s="34" t="s">
        <v>233</v>
      </c>
      <c r="D24" s="34" t="s">
        <v>232</v>
      </c>
      <c r="H24" s="36"/>
      <c r="I24" s="36"/>
      <c r="J24" s="36"/>
      <c r="K24" s="36"/>
      <c r="L24" s="36"/>
      <c r="M24" s="36"/>
      <c r="N24" s="36"/>
    </row>
    <row r="25" spans="1:14" x14ac:dyDescent="0.2">
      <c r="A25" s="34" t="s">
        <v>179</v>
      </c>
      <c r="B25" s="34" t="s">
        <v>164</v>
      </c>
      <c r="C25" s="34" t="s">
        <v>389</v>
      </c>
      <c r="D25" s="34" t="s">
        <v>236</v>
      </c>
    </row>
    <row r="26" spans="1:14" x14ac:dyDescent="0.2">
      <c r="A26" s="34" t="s">
        <v>179</v>
      </c>
      <c r="B26" s="34" t="s">
        <v>178</v>
      </c>
      <c r="C26" s="34" t="s">
        <v>244</v>
      </c>
      <c r="D26" s="34" t="s">
        <v>243</v>
      </c>
    </row>
    <row r="27" spans="1:14" x14ac:dyDescent="0.2">
      <c r="A27" s="34" t="s">
        <v>237</v>
      </c>
      <c r="B27" s="34" t="s">
        <v>178</v>
      </c>
      <c r="C27" s="34" t="s">
        <v>184</v>
      </c>
      <c r="D27" s="34" t="s">
        <v>183</v>
      </c>
    </row>
    <row r="28" spans="1:14" x14ac:dyDescent="0.2">
      <c r="A28" s="34" t="s">
        <v>237</v>
      </c>
      <c r="B28" s="34" t="s">
        <v>164</v>
      </c>
      <c r="C28" s="34" t="s">
        <v>231</v>
      </c>
      <c r="D28" s="34" t="s">
        <v>230</v>
      </c>
    </row>
    <row r="29" spans="1:14" x14ac:dyDescent="0.2">
      <c r="A29" s="34" t="s">
        <v>237</v>
      </c>
      <c r="B29" s="34" t="s">
        <v>164</v>
      </c>
      <c r="C29" s="34" t="s">
        <v>389</v>
      </c>
      <c r="D29" s="34" t="s">
        <v>236</v>
      </c>
    </row>
    <row r="30" spans="1:14" x14ac:dyDescent="0.2">
      <c r="A30" s="34" t="s">
        <v>457</v>
      </c>
      <c r="B30" s="34" t="s">
        <v>164</v>
      </c>
      <c r="C30" s="34" t="s">
        <v>181</v>
      </c>
      <c r="D30" s="34" t="s">
        <v>180</v>
      </c>
    </row>
    <row r="31" spans="1:14" x14ac:dyDescent="0.2">
      <c r="A31" s="34" t="s">
        <v>457</v>
      </c>
      <c r="B31" s="34" t="s">
        <v>164</v>
      </c>
      <c r="C31" s="34" t="s">
        <v>207</v>
      </c>
      <c r="D31" s="34" t="s">
        <v>206</v>
      </c>
    </row>
    <row r="32" spans="1:14" x14ac:dyDescent="0.2">
      <c r="A32" s="34" t="s">
        <v>457</v>
      </c>
      <c r="B32" s="34" t="s">
        <v>160</v>
      </c>
      <c r="C32" s="34" t="s">
        <v>235</v>
      </c>
      <c r="D32" s="34" t="s">
        <v>234</v>
      </c>
    </row>
    <row r="33" spans="1:4" x14ac:dyDescent="0.2">
      <c r="A33" s="34" t="s">
        <v>185</v>
      </c>
      <c r="B33" s="34" t="s">
        <v>178</v>
      </c>
      <c r="C33" s="34" t="s">
        <v>184</v>
      </c>
      <c r="D33" s="34" t="s">
        <v>183</v>
      </c>
    </row>
    <row r="34" spans="1:4" x14ac:dyDescent="0.2">
      <c r="A34" s="34" t="s">
        <v>185</v>
      </c>
      <c r="B34" s="34" t="s">
        <v>164</v>
      </c>
      <c r="C34" s="34" t="s">
        <v>207</v>
      </c>
      <c r="D34" s="34" t="s">
        <v>206</v>
      </c>
    </row>
    <row r="35" spans="1:4" x14ac:dyDescent="0.2">
      <c r="A35" s="34" t="s">
        <v>456</v>
      </c>
      <c r="B35" s="34" t="s">
        <v>164</v>
      </c>
      <c r="C35" s="34" t="s">
        <v>194</v>
      </c>
      <c r="D35" s="34" t="s">
        <v>193</v>
      </c>
    </row>
    <row r="36" spans="1:4" x14ac:dyDescent="0.2">
      <c r="A36" s="34" t="s">
        <v>456</v>
      </c>
      <c r="B36" s="34" t="s">
        <v>164</v>
      </c>
      <c r="C36" s="34" t="s">
        <v>207</v>
      </c>
      <c r="D36" s="34" t="s">
        <v>206</v>
      </c>
    </row>
    <row r="37" spans="1:4" x14ac:dyDescent="0.2">
      <c r="A37" s="34" t="s">
        <v>105</v>
      </c>
      <c r="B37" s="34" t="s">
        <v>10</v>
      </c>
      <c r="C37" s="34" t="s">
        <v>9</v>
      </c>
      <c r="D37" s="34" t="s">
        <v>8</v>
      </c>
    </row>
    <row r="38" spans="1:4" x14ac:dyDescent="0.2">
      <c r="A38" s="34" t="s">
        <v>105</v>
      </c>
      <c r="B38" s="34" t="s">
        <v>82</v>
      </c>
      <c r="C38" s="34" t="s">
        <v>146</v>
      </c>
      <c r="D38" s="34" t="s">
        <v>145</v>
      </c>
    </row>
    <row r="39" spans="1:4" x14ac:dyDescent="0.2">
      <c r="A39" s="34" t="s">
        <v>172</v>
      </c>
      <c r="B39" s="34" t="s">
        <v>82</v>
      </c>
      <c r="C39" s="34" t="s">
        <v>434</v>
      </c>
      <c r="D39" s="34" t="s">
        <v>433</v>
      </c>
    </row>
    <row r="40" spans="1:4" x14ac:dyDescent="0.2">
      <c r="A40" s="34" t="s">
        <v>154</v>
      </c>
      <c r="B40" s="34" t="s">
        <v>82</v>
      </c>
      <c r="C40" s="34" t="s">
        <v>366</v>
      </c>
      <c r="D40" s="34" t="s">
        <v>153</v>
      </c>
    </row>
    <row r="41" spans="1:4" x14ac:dyDescent="0.2">
      <c r="A41" s="34" t="s">
        <v>455</v>
      </c>
      <c r="B41" s="34" t="s">
        <v>164</v>
      </c>
      <c r="C41" s="34" t="s">
        <v>446</v>
      </c>
      <c r="D41" s="34" t="s">
        <v>445</v>
      </c>
    </row>
    <row r="42" spans="1:4" x14ac:dyDescent="0.2">
      <c r="A42" s="34" t="s">
        <v>455</v>
      </c>
      <c r="B42" s="34" t="s">
        <v>160</v>
      </c>
      <c r="C42" s="34" t="s">
        <v>454</v>
      </c>
      <c r="D42" s="34" t="s">
        <v>453</v>
      </c>
    </row>
    <row r="43" spans="1:4" x14ac:dyDescent="0.2">
      <c r="A43" s="34" t="s">
        <v>36</v>
      </c>
      <c r="B43" s="34" t="s">
        <v>10</v>
      </c>
      <c r="C43" s="34" t="s">
        <v>25</v>
      </c>
      <c r="D43" s="34" t="s">
        <v>24</v>
      </c>
    </row>
    <row r="44" spans="1:4" x14ac:dyDescent="0.2">
      <c r="A44" s="34" t="s">
        <v>36</v>
      </c>
      <c r="B44" s="34" t="s">
        <v>10</v>
      </c>
      <c r="C44" s="34" t="s">
        <v>35</v>
      </c>
      <c r="D44" s="34" t="s">
        <v>34</v>
      </c>
    </row>
    <row r="45" spans="1:4" x14ac:dyDescent="0.2">
      <c r="A45" s="34" t="s">
        <v>196</v>
      </c>
      <c r="B45" s="34" t="s">
        <v>155</v>
      </c>
      <c r="C45" s="34" t="s">
        <v>375</v>
      </c>
      <c r="D45" s="34" t="s">
        <v>195</v>
      </c>
    </row>
    <row r="46" spans="1:4" x14ac:dyDescent="0.2">
      <c r="A46" s="34" t="s">
        <v>196</v>
      </c>
      <c r="B46" s="34" t="s">
        <v>155</v>
      </c>
      <c r="C46" s="34" t="s">
        <v>223</v>
      </c>
      <c r="D46" s="34" t="s">
        <v>222</v>
      </c>
    </row>
    <row r="47" spans="1:4" x14ac:dyDescent="0.2">
      <c r="A47" s="34" t="s">
        <v>156</v>
      </c>
      <c r="B47" s="34" t="s">
        <v>178</v>
      </c>
      <c r="C47" s="34" t="s">
        <v>184</v>
      </c>
      <c r="D47" s="34" t="s">
        <v>183</v>
      </c>
    </row>
    <row r="48" spans="1:4" x14ac:dyDescent="0.2">
      <c r="A48" s="34" t="s">
        <v>156</v>
      </c>
      <c r="B48" s="34" t="s">
        <v>164</v>
      </c>
      <c r="C48" s="34" t="s">
        <v>231</v>
      </c>
      <c r="D48" s="34" t="s">
        <v>230</v>
      </c>
    </row>
    <row r="49" spans="1:4" x14ac:dyDescent="0.2">
      <c r="A49" s="34" t="s">
        <v>91</v>
      </c>
      <c r="B49" s="34" t="s">
        <v>82</v>
      </c>
      <c r="C49" s="34" t="s">
        <v>452</v>
      </c>
      <c r="D49" s="34" t="s">
        <v>90</v>
      </c>
    </row>
    <row r="50" spans="1:4" x14ac:dyDescent="0.2">
      <c r="A50" s="34" t="s">
        <v>91</v>
      </c>
      <c r="B50" s="34" t="s">
        <v>82</v>
      </c>
      <c r="C50" s="34" t="s">
        <v>387</v>
      </c>
      <c r="D50" s="34" t="s">
        <v>386</v>
      </c>
    </row>
    <row r="51" spans="1:4" x14ac:dyDescent="0.2">
      <c r="A51" s="34" t="s">
        <v>127</v>
      </c>
      <c r="B51" s="34" t="s">
        <v>82</v>
      </c>
      <c r="C51" s="34" t="s">
        <v>388</v>
      </c>
      <c r="D51" s="34" t="s">
        <v>125</v>
      </c>
    </row>
    <row r="52" spans="1:4" x14ac:dyDescent="0.2">
      <c r="A52" s="34" t="s">
        <v>144</v>
      </c>
      <c r="B52" s="34" t="s">
        <v>65</v>
      </c>
      <c r="C52" s="34" t="s">
        <v>68</v>
      </c>
      <c r="D52" s="34" t="s">
        <v>67</v>
      </c>
    </row>
    <row r="53" spans="1:4" x14ac:dyDescent="0.2">
      <c r="A53" s="34" t="s">
        <v>144</v>
      </c>
      <c r="B53" s="34" t="s">
        <v>121</v>
      </c>
      <c r="C53" s="34" t="s">
        <v>120</v>
      </c>
      <c r="D53" s="34" t="s">
        <v>119</v>
      </c>
    </row>
    <row r="54" spans="1:4" x14ac:dyDescent="0.2">
      <c r="A54" s="34" t="s">
        <v>144</v>
      </c>
      <c r="B54" s="34" t="s">
        <v>155</v>
      </c>
      <c r="C54" s="34" t="s">
        <v>350</v>
      </c>
      <c r="D54" s="34" t="s">
        <v>349</v>
      </c>
    </row>
    <row r="55" spans="1:4" x14ac:dyDescent="0.2">
      <c r="A55" s="34" t="s">
        <v>144</v>
      </c>
      <c r="B55" s="34" t="s">
        <v>82</v>
      </c>
      <c r="C55" s="34" t="s">
        <v>387</v>
      </c>
      <c r="D55" s="34" t="s">
        <v>386</v>
      </c>
    </row>
    <row r="56" spans="1:4" x14ac:dyDescent="0.2">
      <c r="A56" s="34" t="s">
        <v>144</v>
      </c>
      <c r="B56" s="34" t="s">
        <v>65</v>
      </c>
      <c r="C56" s="34" t="s">
        <v>341</v>
      </c>
      <c r="D56" s="34" t="s">
        <v>340</v>
      </c>
    </row>
    <row r="57" spans="1:4" x14ac:dyDescent="0.2">
      <c r="A57" s="34" t="s">
        <v>144</v>
      </c>
      <c r="B57" s="34" t="s">
        <v>82</v>
      </c>
      <c r="C57" s="34" t="s">
        <v>448</v>
      </c>
      <c r="D57" s="34" t="s">
        <v>199</v>
      </c>
    </row>
    <row r="58" spans="1:4" x14ac:dyDescent="0.2">
      <c r="A58" s="34" t="s">
        <v>106</v>
      </c>
      <c r="B58" s="34" t="s">
        <v>82</v>
      </c>
      <c r="C58" s="34" t="s">
        <v>359</v>
      </c>
      <c r="D58" s="34" t="s">
        <v>358</v>
      </c>
    </row>
    <row r="59" spans="1:4" x14ac:dyDescent="0.2">
      <c r="A59" s="34" t="s">
        <v>106</v>
      </c>
      <c r="B59" s="34" t="s">
        <v>82</v>
      </c>
      <c r="C59" s="34" t="s">
        <v>451</v>
      </c>
      <c r="D59" s="34" t="s">
        <v>98</v>
      </c>
    </row>
    <row r="60" spans="1:4" x14ac:dyDescent="0.2">
      <c r="A60" s="34" t="s">
        <v>106</v>
      </c>
      <c r="B60" s="34" t="s">
        <v>82</v>
      </c>
      <c r="C60" s="34" t="s">
        <v>450</v>
      </c>
      <c r="D60" s="34" t="s">
        <v>116</v>
      </c>
    </row>
    <row r="61" spans="1:4" x14ac:dyDescent="0.2">
      <c r="A61" s="34" t="s">
        <v>106</v>
      </c>
      <c r="B61" s="34" t="s">
        <v>82</v>
      </c>
      <c r="C61" s="34" t="s">
        <v>387</v>
      </c>
      <c r="D61" s="34" t="s">
        <v>386</v>
      </c>
    </row>
    <row r="62" spans="1:4" x14ac:dyDescent="0.2">
      <c r="A62" s="34" t="s">
        <v>106</v>
      </c>
      <c r="B62" s="34" t="s">
        <v>82</v>
      </c>
      <c r="C62" s="34" t="s">
        <v>203</v>
      </c>
      <c r="D62" s="34" t="s">
        <v>373</v>
      </c>
    </row>
    <row r="63" spans="1:4" x14ac:dyDescent="0.2">
      <c r="A63" s="34" t="s">
        <v>106</v>
      </c>
      <c r="B63" s="34" t="s">
        <v>82</v>
      </c>
      <c r="C63" s="34" t="s">
        <v>141</v>
      </c>
      <c r="D63" s="34" t="s">
        <v>140</v>
      </c>
    </row>
    <row r="64" spans="1:4" x14ac:dyDescent="0.2">
      <c r="A64" s="34" t="s">
        <v>106</v>
      </c>
      <c r="B64" s="34" t="s">
        <v>82</v>
      </c>
      <c r="C64" s="34" t="s">
        <v>150</v>
      </c>
      <c r="D64" s="34" t="s">
        <v>149</v>
      </c>
    </row>
    <row r="65" spans="1:4" x14ac:dyDescent="0.2">
      <c r="A65" s="34" t="s">
        <v>106</v>
      </c>
      <c r="B65" s="34" t="s">
        <v>82</v>
      </c>
      <c r="C65" s="34" t="s">
        <v>448</v>
      </c>
      <c r="D65" s="34" t="s">
        <v>199</v>
      </c>
    </row>
    <row r="66" spans="1:4" x14ac:dyDescent="0.2">
      <c r="A66" s="34" t="s">
        <v>108</v>
      </c>
      <c r="B66" s="34" t="s">
        <v>82</v>
      </c>
      <c r="C66" s="34" t="s">
        <v>404</v>
      </c>
      <c r="D66" s="34" t="s">
        <v>403</v>
      </c>
    </row>
    <row r="67" spans="1:4" x14ac:dyDescent="0.2">
      <c r="A67" s="34" t="s">
        <v>108</v>
      </c>
      <c r="B67" s="34" t="s">
        <v>82</v>
      </c>
      <c r="C67" s="34" t="s">
        <v>432</v>
      </c>
      <c r="D67" s="34" t="s">
        <v>107</v>
      </c>
    </row>
    <row r="68" spans="1:4" x14ac:dyDescent="0.2">
      <c r="A68" s="34" t="s">
        <v>108</v>
      </c>
      <c r="B68" s="34" t="s">
        <v>121</v>
      </c>
      <c r="C68" s="34" t="s">
        <v>120</v>
      </c>
      <c r="D68" s="34" t="s">
        <v>119</v>
      </c>
    </row>
    <row r="69" spans="1:4" x14ac:dyDescent="0.2">
      <c r="A69" s="34" t="s">
        <v>449</v>
      </c>
      <c r="B69" s="34" t="s">
        <v>82</v>
      </c>
      <c r="C69" s="34" t="s">
        <v>148</v>
      </c>
      <c r="D69" s="34" t="s">
        <v>147</v>
      </c>
    </row>
    <row r="70" spans="1:4" x14ac:dyDescent="0.2">
      <c r="A70" s="34" t="s">
        <v>201</v>
      </c>
      <c r="B70" s="34" t="s">
        <v>82</v>
      </c>
      <c r="C70" s="34" t="s">
        <v>388</v>
      </c>
      <c r="D70" s="34" t="s">
        <v>125</v>
      </c>
    </row>
    <row r="71" spans="1:4" x14ac:dyDescent="0.2">
      <c r="A71" s="34" t="s">
        <v>201</v>
      </c>
      <c r="B71" s="34" t="s">
        <v>82</v>
      </c>
      <c r="C71" s="34" t="s">
        <v>203</v>
      </c>
      <c r="D71" s="34" t="s">
        <v>373</v>
      </c>
    </row>
    <row r="72" spans="1:4" x14ac:dyDescent="0.2">
      <c r="A72" s="34" t="s">
        <v>201</v>
      </c>
      <c r="B72" s="34" t="s">
        <v>82</v>
      </c>
      <c r="C72" s="34" t="s">
        <v>448</v>
      </c>
      <c r="D72" s="34" t="s">
        <v>199</v>
      </c>
    </row>
    <row r="73" spans="1:4" x14ac:dyDescent="0.2">
      <c r="A73" s="34" t="s">
        <v>447</v>
      </c>
      <c r="B73" s="34" t="s">
        <v>82</v>
      </c>
      <c r="C73" s="34" t="s">
        <v>387</v>
      </c>
      <c r="D73" s="34" t="s">
        <v>386</v>
      </c>
    </row>
    <row r="74" spans="1:4" x14ac:dyDescent="0.2">
      <c r="A74" s="34" t="s">
        <v>211</v>
      </c>
      <c r="B74" s="34" t="s">
        <v>160</v>
      </c>
      <c r="C74" s="34" t="s">
        <v>174</v>
      </c>
      <c r="D74" s="34" t="s">
        <v>173</v>
      </c>
    </row>
    <row r="75" spans="1:4" x14ac:dyDescent="0.2">
      <c r="A75" s="34" t="s">
        <v>211</v>
      </c>
      <c r="B75" s="34" t="s">
        <v>164</v>
      </c>
      <c r="C75" s="34" t="s">
        <v>446</v>
      </c>
      <c r="D75" s="34" t="s">
        <v>445</v>
      </c>
    </row>
    <row r="76" spans="1:4" x14ac:dyDescent="0.2">
      <c r="A76" s="34" t="s">
        <v>211</v>
      </c>
      <c r="B76" s="34" t="s">
        <v>160</v>
      </c>
      <c r="C76" s="34" t="s">
        <v>209</v>
      </c>
      <c r="D76" s="34" t="s">
        <v>208</v>
      </c>
    </row>
    <row r="77" spans="1:4" x14ac:dyDescent="0.2">
      <c r="A77" s="34" t="s">
        <v>158</v>
      </c>
      <c r="B77" s="34" t="s">
        <v>160</v>
      </c>
      <c r="C77" s="34" t="s">
        <v>242</v>
      </c>
      <c r="D77" s="34" t="s">
        <v>241</v>
      </c>
    </row>
    <row r="78" spans="1:4" x14ac:dyDescent="0.2">
      <c r="A78" s="34" t="s">
        <v>182</v>
      </c>
      <c r="B78" s="34" t="s">
        <v>82</v>
      </c>
      <c r="C78" s="34" t="s">
        <v>434</v>
      </c>
      <c r="D78" s="34" t="s">
        <v>433</v>
      </c>
    </row>
    <row r="79" spans="1:4" x14ac:dyDescent="0.2">
      <c r="A79" s="34" t="s">
        <v>182</v>
      </c>
      <c r="B79" s="34" t="s">
        <v>164</v>
      </c>
      <c r="C79" s="34" t="s">
        <v>444</v>
      </c>
      <c r="D79" s="34" t="s">
        <v>175</v>
      </c>
    </row>
    <row r="80" spans="1:4" x14ac:dyDescent="0.2">
      <c r="A80" s="34" t="s">
        <v>182</v>
      </c>
      <c r="B80" s="34" t="s">
        <v>164</v>
      </c>
      <c r="C80" s="34" t="s">
        <v>395</v>
      </c>
      <c r="D80" s="34" t="s">
        <v>188</v>
      </c>
    </row>
    <row r="81" spans="1:4" x14ac:dyDescent="0.2">
      <c r="A81" s="34" t="s">
        <v>182</v>
      </c>
      <c r="B81" s="34" t="s">
        <v>160</v>
      </c>
      <c r="C81" s="34" t="s">
        <v>209</v>
      </c>
      <c r="D81" s="34" t="s">
        <v>208</v>
      </c>
    </row>
    <row r="82" spans="1:4" x14ac:dyDescent="0.2">
      <c r="A82" s="34" t="s">
        <v>182</v>
      </c>
      <c r="B82" s="34" t="s">
        <v>178</v>
      </c>
      <c r="C82" s="34" t="s">
        <v>229</v>
      </c>
      <c r="D82" s="34" t="s">
        <v>228</v>
      </c>
    </row>
    <row r="83" spans="1:4" x14ac:dyDescent="0.2">
      <c r="A83" s="34" t="s">
        <v>166</v>
      </c>
      <c r="B83" s="34" t="s">
        <v>164</v>
      </c>
      <c r="C83" s="34" t="s">
        <v>192</v>
      </c>
      <c r="D83" s="34" t="s">
        <v>191</v>
      </c>
    </row>
    <row r="84" spans="1:4" x14ac:dyDescent="0.2">
      <c r="A84" s="34" t="s">
        <v>443</v>
      </c>
      <c r="B84" s="34" t="s">
        <v>160</v>
      </c>
      <c r="C84" s="34" t="s">
        <v>187</v>
      </c>
      <c r="D84" s="34" t="s">
        <v>186</v>
      </c>
    </row>
    <row r="85" spans="1:4" x14ac:dyDescent="0.2">
      <c r="A85" s="34" t="s">
        <v>240</v>
      </c>
      <c r="B85" s="34" t="s">
        <v>160</v>
      </c>
      <c r="C85" s="34" t="s">
        <v>190</v>
      </c>
      <c r="D85" s="34" t="s">
        <v>189</v>
      </c>
    </row>
    <row r="86" spans="1:4" x14ac:dyDescent="0.2">
      <c r="A86" s="34" t="s">
        <v>240</v>
      </c>
      <c r="B86" s="34" t="s">
        <v>164</v>
      </c>
      <c r="C86" s="34" t="s">
        <v>192</v>
      </c>
      <c r="D86" s="34" t="s">
        <v>191</v>
      </c>
    </row>
    <row r="87" spans="1:4" x14ac:dyDescent="0.2">
      <c r="A87" s="34" t="s">
        <v>240</v>
      </c>
      <c r="B87" s="34" t="s">
        <v>160</v>
      </c>
      <c r="C87" s="34" t="s">
        <v>198</v>
      </c>
      <c r="D87" s="34" t="s">
        <v>197</v>
      </c>
    </row>
    <row r="88" spans="1:4" x14ac:dyDescent="0.2">
      <c r="A88" s="34" t="s">
        <v>240</v>
      </c>
      <c r="B88" s="34" t="s">
        <v>442</v>
      </c>
      <c r="C88" s="34" t="s">
        <v>441</v>
      </c>
      <c r="D88" s="34" t="s">
        <v>440</v>
      </c>
    </row>
    <row r="89" spans="1:4" x14ac:dyDescent="0.2">
      <c r="A89" s="34" t="s">
        <v>240</v>
      </c>
      <c r="B89" s="34" t="s">
        <v>160</v>
      </c>
      <c r="C89" s="34" t="s">
        <v>239</v>
      </c>
      <c r="D89" s="34" t="s">
        <v>238</v>
      </c>
    </row>
    <row r="90" spans="1:4" x14ac:dyDescent="0.2">
      <c r="A90" s="34" t="s">
        <v>167</v>
      </c>
      <c r="B90" s="34" t="s">
        <v>164</v>
      </c>
      <c r="C90" s="34" t="s">
        <v>169</v>
      </c>
      <c r="D90" s="34" t="s">
        <v>168</v>
      </c>
    </row>
    <row r="91" spans="1:4" x14ac:dyDescent="0.2">
      <c r="A91" s="34" t="s">
        <v>167</v>
      </c>
      <c r="B91" s="34" t="s">
        <v>160</v>
      </c>
      <c r="C91" s="34" t="s">
        <v>174</v>
      </c>
      <c r="D91" s="34" t="s">
        <v>173</v>
      </c>
    </row>
    <row r="92" spans="1:4" x14ac:dyDescent="0.2">
      <c r="A92" s="34" t="s">
        <v>167</v>
      </c>
      <c r="B92" s="34" t="s">
        <v>160</v>
      </c>
      <c r="C92" s="34" t="s">
        <v>213</v>
      </c>
      <c r="D92" s="34" t="s">
        <v>212</v>
      </c>
    </row>
    <row r="93" spans="1:4" x14ac:dyDescent="0.2">
      <c r="A93" s="34" t="s">
        <v>167</v>
      </c>
      <c r="B93" s="34" t="s">
        <v>164</v>
      </c>
      <c r="C93" s="34" t="s">
        <v>437</v>
      </c>
      <c r="D93" s="34" t="s">
        <v>436</v>
      </c>
    </row>
    <row r="94" spans="1:4" x14ac:dyDescent="0.2">
      <c r="A94" s="34" t="s">
        <v>167</v>
      </c>
      <c r="B94" s="34" t="s">
        <v>160</v>
      </c>
      <c r="C94" s="34" t="s">
        <v>218</v>
      </c>
      <c r="D94" s="34" t="s">
        <v>217</v>
      </c>
    </row>
    <row r="95" spans="1:4" x14ac:dyDescent="0.2">
      <c r="A95" s="34" t="s">
        <v>167</v>
      </c>
      <c r="B95" s="34" t="s">
        <v>160</v>
      </c>
      <c r="C95" s="34" t="s">
        <v>439</v>
      </c>
      <c r="D95" s="34" t="s">
        <v>438</v>
      </c>
    </row>
    <row r="96" spans="1:4" x14ac:dyDescent="0.2">
      <c r="A96" s="34" t="s">
        <v>167</v>
      </c>
      <c r="B96" s="34" t="s">
        <v>164</v>
      </c>
      <c r="C96" s="34" t="s">
        <v>233</v>
      </c>
      <c r="D96" s="34" t="s">
        <v>232</v>
      </c>
    </row>
    <row r="97" spans="1:4" x14ac:dyDescent="0.2">
      <c r="A97" s="34" t="s">
        <v>167</v>
      </c>
      <c r="B97" s="34" t="s">
        <v>160</v>
      </c>
      <c r="C97" s="34" t="s">
        <v>239</v>
      </c>
      <c r="D97" s="34" t="s">
        <v>238</v>
      </c>
    </row>
    <row r="98" spans="1:4" x14ac:dyDescent="0.2">
      <c r="A98" s="34" t="s">
        <v>170</v>
      </c>
      <c r="B98" s="34" t="s">
        <v>178</v>
      </c>
      <c r="C98" s="34" t="s">
        <v>184</v>
      </c>
      <c r="D98" s="34" t="s">
        <v>183</v>
      </c>
    </row>
    <row r="99" spans="1:4" x14ac:dyDescent="0.2">
      <c r="A99" s="34" t="s">
        <v>170</v>
      </c>
      <c r="B99" s="34" t="s">
        <v>164</v>
      </c>
      <c r="C99" s="34" t="s">
        <v>437</v>
      </c>
      <c r="D99" s="34" t="s">
        <v>436</v>
      </c>
    </row>
    <row r="100" spans="1:4" x14ac:dyDescent="0.2">
      <c r="A100" s="34" t="s">
        <v>435</v>
      </c>
      <c r="B100" s="34" t="s">
        <v>82</v>
      </c>
      <c r="C100" s="34" t="s">
        <v>203</v>
      </c>
      <c r="D100" s="34" t="s">
        <v>373</v>
      </c>
    </row>
    <row r="101" spans="1:4" x14ac:dyDescent="0.2">
      <c r="A101" s="34" t="s">
        <v>124</v>
      </c>
      <c r="B101" s="34" t="s">
        <v>82</v>
      </c>
      <c r="C101" s="34" t="s">
        <v>434</v>
      </c>
      <c r="D101" s="34" t="s">
        <v>433</v>
      </c>
    </row>
    <row r="102" spans="1:4" x14ac:dyDescent="0.2">
      <c r="A102" s="34" t="s">
        <v>124</v>
      </c>
      <c r="B102" s="34" t="s">
        <v>82</v>
      </c>
      <c r="C102" s="34" t="s">
        <v>432</v>
      </c>
      <c r="D102" s="34" t="s">
        <v>107</v>
      </c>
    </row>
    <row r="103" spans="1:4" x14ac:dyDescent="0.2">
      <c r="A103" s="34" t="s">
        <v>109</v>
      </c>
      <c r="B103" s="34" t="s">
        <v>82</v>
      </c>
      <c r="C103" s="34" t="s">
        <v>432</v>
      </c>
      <c r="D103" s="34" t="s">
        <v>107</v>
      </c>
    </row>
    <row r="104" spans="1:4" x14ac:dyDescent="0.2">
      <c r="A104" s="34" t="s">
        <v>89</v>
      </c>
      <c r="B104" s="34" t="s">
        <v>82</v>
      </c>
      <c r="C104" s="34" t="s">
        <v>88</v>
      </c>
      <c r="D104" s="34" t="s">
        <v>87</v>
      </c>
    </row>
    <row r="105" spans="1:4" x14ac:dyDescent="0.2">
      <c r="A105" s="34" t="s">
        <v>83</v>
      </c>
      <c r="B105" s="34" t="s">
        <v>82</v>
      </c>
      <c r="C105" s="34" t="s">
        <v>416</v>
      </c>
      <c r="D105" s="34" t="s">
        <v>415</v>
      </c>
    </row>
    <row r="106" spans="1:4" x14ac:dyDescent="0.2">
      <c r="A106" s="34" t="s">
        <v>83</v>
      </c>
      <c r="B106" s="34" t="s">
        <v>82</v>
      </c>
      <c r="C106" s="34" t="s">
        <v>81</v>
      </c>
      <c r="D106" s="34" t="s">
        <v>80</v>
      </c>
    </row>
    <row r="107" spans="1:4" x14ac:dyDescent="0.2">
      <c r="A107" s="34" t="s">
        <v>83</v>
      </c>
      <c r="B107" s="34" t="s">
        <v>82</v>
      </c>
      <c r="C107" s="34" t="s">
        <v>431</v>
      </c>
      <c r="D107" s="34" t="s">
        <v>430</v>
      </c>
    </row>
    <row r="108" spans="1:4" x14ac:dyDescent="0.2">
      <c r="A108" s="34" t="s">
        <v>83</v>
      </c>
      <c r="B108" s="34" t="s">
        <v>82</v>
      </c>
      <c r="C108" s="34" t="s">
        <v>93</v>
      </c>
      <c r="D108" s="34" t="s">
        <v>92</v>
      </c>
    </row>
    <row r="109" spans="1:4" x14ac:dyDescent="0.2">
      <c r="A109" s="34" t="s">
        <v>83</v>
      </c>
      <c r="B109" s="34" t="s">
        <v>82</v>
      </c>
      <c r="C109" s="34" t="s">
        <v>95</v>
      </c>
      <c r="D109" s="34" t="s">
        <v>94</v>
      </c>
    </row>
    <row r="110" spans="1:4" x14ac:dyDescent="0.2">
      <c r="A110" s="34" t="s">
        <v>83</v>
      </c>
      <c r="B110" s="34" t="s">
        <v>121</v>
      </c>
      <c r="C110" s="34" t="s">
        <v>139</v>
      </c>
      <c r="D110" s="34" t="s">
        <v>138</v>
      </c>
    </row>
    <row r="111" spans="1:4" x14ac:dyDescent="0.2">
      <c r="A111" s="34" t="s">
        <v>83</v>
      </c>
      <c r="B111" s="34" t="s">
        <v>82</v>
      </c>
      <c r="C111" s="34" t="s">
        <v>408</v>
      </c>
      <c r="D111" s="34" t="s">
        <v>407</v>
      </c>
    </row>
    <row r="112" spans="1:4" x14ac:dyDescent="0.2">
      <c r="A112" s="34" t="s">
        <v>79</v>
      </c>
      <c r="B112" s="34" t="s">
        <v>10</v>
      </c>
      <c r="C112" s="34" t="s">
        <v>429</v>
      </c>
      <c r="D112" s="34" t="s">
        <v>428</v>
      </c>
    </row>
    <row r="113" spans="1:13" x14ac:dyDescent="0.2">
      <c r="A113" s="34" t="s">
        <v>79</v>
      </c>
      <c r="B113" s="34" t="s">
        <v>10</v>
      </c>
      <c r="C113" s="34" t="s">
        <v>35</v>
      </c>
      <c r="D113" s="34" t="s">
        <v>34</v>
      </c>
    </row>
    <row r="114" spans="1:13" x14ac:dyDescent="0.2">
      <c r="A114" s="34" t="s">
        <v>79</v>
      </c>
      <c r="B114" s="34" t="s">
        <v>82</v>
      </c>
      <c r="C114" s="34" t="s">
        <v>95</v>
      </c>
      <c r="D114" s="34" t="s">
        <v>94</v>
      </c>
    </row>
    <row r="115" spans="1:13" x14ac:dyDescent="0.2">
      <c r="A115" s="34" t="s">
        <v>58</v>
      </c>
      <c r="B115" s="34" t="s">
        <v>57</v>
      </c>
      <c r="C115" s="34" t="s">
        <v>56</v>
      </c>
      <c r="D115" s="34" t="s">
        <v>55</v>
      </c>
    </row>
    <row r="116" spans="1:13" x14ac:dyDescent="0.2">
      <c r="A116" s="34" t="s">
        <v>58</v>
      </c>
      <c r="B116" s="34" t="s">
        <v>57</v>
      </c>
      <c r="C116" s="34" t="s">
        <v>418</v>
      </c>
      <c r="D116" s="34" t="s">
        <v>417</v>
      </c>
      <c r="H116" s="35"/>
      <c r="I116" s="35"/>
      <c r="J116" s="35"/>
      <c r="K116" s="35"/>
      <c r="L116" s="35"/>
      <c r="M116" s="35"/>
    </row>
    <row r="117" spans="1:13" x14ac:dyDescent="0.2">
      <c r="A117" s="34" t="s">
        <v>58</v>
      </c>
      <c r="B117" s="34" t="s">
        <v>82</v>
      </c>
      <c r="C117" s="34" t="s">
        <v>416</v>
      </c>
      <c r="D117" s="34" t="s">
        <v>415</v>
      </c>
    </row>
    <row r="118" spans="1:13" x14ac:dyDescent="0.2">
      <c r="A118" s="34" t="s">
        <v>58</v>
      </c>
      <c r="B118" s="34" t="s">
        <v>82</v>
      </c>
      <c r="C118" s="34" t="s">
        <v>427</v>
      </c>
      <c r="D118" s="34" t="s">
        <v>426</v>
      </c>
    </row>
    <row r="119" spans="1:13" x14ac:dyDescent="0.2">
      <c r="A119" s="34" t="s">
        <v>58</v>
      </c>
      <c r="B119" s="34" t="s">
        <v>82</v>
      </c>
      <c r="C119" s="34" t="s">
        <v>86</v>
      </c>
      <c r="D119" s="34" t="s">
        <v>85</v>
      </c>
    </row>
    <row r="120" spans="1:13" x14ac:dyDescent="0.2">
      <c r="A120" s="34" t="s">
        <v>58</v>
      </c>
      <c r="B120" s="34" t="s">
        <v>82</v>
      </c>
      <c r="C120" s="34" t="s">
        <v>93</v>
      </c>
      <c r="D120" s="34" t="s">
        <v>92</v>
      </c>
    </row>
    <row r="121" spans="1:13" x14ac:dyDescent="0.2">
      <c r="A121" s="34" t="s">
        <v>58</v>
      </c>
      <c r="B121" s="34" t="s">
        <v>82</v>
      </c>
      <c r="C121" s="34" t="s">
        <v>95</v>
      </c>
      <c r="D121" s="34" t="s">
        <v>94</v>
      </c>
    </row>
    <row r="122" spans="1:13" x14ac:dyDescent="0.2">
      <c r="A122" s="34" t="s">
        <v>58</v>
      </c>
      <c r="B122" s="34" t="s">
        <v>82</v>
      </c>
      <c r="C122" s="34" t="s">
        <v>103</v>
      </c>
      <c r="D122" s="34" t="s">
        <v>102</v>
      </c>
    </row>
    <row r="123" spans="1:13" x14ac:dyDescent="0.2">
      <c r="A123" s="34" t="s">
        <v>58</v>
      </c>
      <c r="B123" s="34" t="s">
        <v>82</v>
      </c>
      <c r="C123" s="34" t="s">
        <v>112</v>
      </c>
      <c r="D123" s="34" t="s">
        <v>111</v>
      </c>
    </row>
    <row r="124" spans="1:13" x14ac:dyDescent="0.2">
      <c r="A124" s="34" t="s">
        <v>58</v>
      </c>
      <c r="B124" s="34" t="s">
        <v>82</v>
      </c>
      <c r="C124" s="34" t="s">
        <v>344</v>
      </c>
      <c r="D124" s="34" t="s">
        <v>343</v>
      </c>
    </row>
    <row r="125" spans="1:13" x14ac:dyDescent="0.2">
      <c r="A125" s="34" t="s">
        <v>58</v>
      </c>
      <c r="B125" s="34" t="s">
        <v>82</v>
      </c>
      <c r="C125" s="34" t="s">
        <v>408</v>
      </c>
      <c r="D125" s="34" t="s">
        <v>407</v>
      </c>
    </row>
    <row r="126" spans="1:13" x14ac:dyDescent="0.2">
      <c r="A126" s="34" t="s">
        <v>14</v>
      </c>
      <c r="B126" s="34" t="s">
        <v>10</v>
      </c>
      <c r="C126" s="34" t="s">
        <v>9</v>
      </c>
      <c r="D126" s="34" t="s">
        <v>8</v>
      </c>
    </row>
    <row r="127" spans="1:13" x14ac:dyDescent="0.2">
      <c r="A127" s="34" t="s">
        <v>14</v>
      </c>
      <c r="B127" s="34" t="s">
        <v>10</v>
      </c>
      <c r="C127" s="34" t="s">
        <v>16</v>
      </c>
      <c r="D127" s="34" t="s">
        <v>15</v>
      </c>
    </row>
    <row r="128" spans="1:13" x14ac:dyDescent="0.2">
      <c r="A128" s="34" t="s">
        <v>14</v>
      </c>
      <c r="B128" s="34" t="s">
        <v>10</v>
      </c>
      <c r="C128" s="34" t="s">
        <v>18</v>
      </c>
      <c r="D128" s="34" t="s">
        <v>17</v>
      </c>
    </row>
    <row r="129" spans="1:4" x14ac:dyDescent="0.2">
      <c r="A129" s="34" t="s">
        <v>14</v>
      </c>
      <c r="B129" s="34" t="s">
        <v>10</v>
      </c>
      <c r="C129" s="34" t="s">
        <v>27</v>
      </c>
      <c r="D129" s="34" t="s">
        <v>26</v>
      </c>
    </row>
    <row r="130" spans="1:4" x14ac:dyDescent="0.2">
      <c r="A130" s="34" t="s">
        <v>14</v>
      </c>
      <c r="B130" s="34" t="s">
        <v>10</v>
      </c>
      <c r="C130" s="34" t="s">
        <v>29</v>
      </c>
      <c r="D130" s="34" t="s">
        <v>28</v>
      </c>
    </row>
    <row r="131" spans="1:4" x14ac:dyDescent="0.2">
      <c r="A131" s="34" t="s">
        <v>14</v>
      </c>
      <c r="B131" s="34" t="s">
        <v>10</v>
      </c>
      <c r="C131" s="34" t="s">
        <v>425</v>
      </c>
      <c r="D131" s="34" t="s">
        <v>424</v>
      </c>
    </row>
    <row r="132" spans="1:4" x14ac:dyDescent="0.2">
      <c r="A132" s="34" t="s">
        <v>14</v>
      </c>
      <c r="B132" s="34" t="s">
        <v>10</v>
      </c>
      <c r="C132" s="34" t="s">
        <v>423</v>
      </c>
      <c r="D132" s="34" t="s">
        <v>422</v>
      </c>
    </row>
    <row r="133" spans="1:4" x14ac:dyDescent="0.2">
      <c r="A133" s="34" t="s">
        <v>14</v>
      </c>
      <c r="B133" s="34" t="s">
        <v>10</v>
      </c>
      <c r="C133" s="34" t="s">
        <v>38</v>
      </c>
      <c r="D133" s="34" t="s">
        <v>37</v>
      </c>
    </row>
    <row r="134" spans="1:4" x14ac:dyDescent="0.2">
      <c r="A134" s="34" t="s">
        <v>14</v>
      </c>
      <c r="B134" s="34" t="s">
        <v>10</v>
      </c>
      <c r="C134" s="34" t="s">
        <v>421</v>
      </c>
      <c r="D134" s="34" t="s">
        <v>39</v>
      </c>
    </row>
    <row r="135" spans="1:4" x14ac:dyDescent="0.2">
      <c r="A135" s="34" t="s">
        <v>14</v>
      </c>
      <c r="B135" s="34" t="s">
        <v>10</v>
      </c>
      <c r="C135" s="34" t="s">
        <v>46</v>
      </c>
      <c r="D135" s="34" t="s">
        <v>45</v>
      </c>
    </row>
    <row r="136" spans="1:4" x14ac:dyDescent="0.2">
      <c r="A136" s="34" t="s">
        <v>14</v>
      </c>
      <c r="B136" s="34" t="s">
        <v>10</v>
      </c>
      <c r="C136" s="34" t="s">
        <v>48</v>
      </c>
      <c r="D136" s="34" t="s">
        <v>47</v>
      </c>
    </row>
    <row r="137" spans="1:4" x14ac:dyDescent="0.2">
      <c r="A137" s="34" t="s">
        <v>14</v>
      </c>
      <c r="B137" s="34" t="s">
        <v>10</v>
      </c>
      <c r="C137" s="34" t="s">
        <v>50</v>
      </c>
      <c r="D137" s="34" t="s">
        <v>49</v>
      </c>
    </row>
    <row r="138" spans="1:4" x14ac:dyDescent="0.2">
      <c r="A138" s="34" t="s">
        <v>14</v>
      </c>
      <c r="B138" s="34" t="s">
        <v>10</v>
      </c>
      <c r="C138" s="34" t="s">
        <v>53</v>
      </c>
      <c r="D138" s="34" t="s">
        <v>52</v>
      </c>
    </row>
    <row r="139" spans="1:4" x14ac:dyDescent="0.2">
      <c r="A139" s="34" t="s">
        <v>14</v>
      </c>
      <c r="B139" s="34" t="s">
        <v>10</v>
      </c>
      <c r="C139" s="34" t="s">
        <v>60</v>
      </c>
      <c r="D139" s="34" t="s">
        <v>59</v>
      </c>
    </row>
    <row r="140" spans="1:4" x14ac:dyDescent="0.2">
      <c r="A140" s="34" t="s">
        <v>14</v>
      </c>
      <c r="B140" s="34" t="s">
        <v>82</v>
      </c>
      <c r="C140" s="34" t="s">
        <v>133</v>
      </c>
      <c r="D140" s="34" t="s">
        <v>132</v>
      </c>
    </row>
    <row r="141" spans="1:4" x14ac:dyDescent="0.2">
      <c r="A141" s="34" t="s">
        <v>7</v>
      </c>
      <c r="B141" s="34" t="s">
        <v>6</v>
      </c>
      <c r="C141" s="34" t="s">
        <v>420</v>
      </c>
      <c r="D141" s="34" t="s">
        <v>419</v>
      </c>
    </row>
    <row r="142" spans="1:4" x14ac:dyDescent="0.2">
      <c r="A142" s="34" t="s">
        <v>7</v>
      </c>
      <c r="B142" s="34" t="s">
        <v>10</v>
      </c>
      <c r="C142" s="34" t="s">
        <v>43</v>
      </c>
      <c r="D142" s="34" t="s">
        <v>42</v>
      </c>
    </row>
    <row r="143" spans="1:4" x14ac:dyDescent="0.2">
      <c r="A143" s="34" t="s">
        <v>7</v>
      </c>
      <c r="B143" s="34" t="s">
        <v>57</v>
      </c>
      <c r="C143" s="34" t="s">
        <v>418</v>
      </c>
      <c r="D143" s="34" t="s">
        <v>417</v>
      </c>
    </row>
    <row r="144" spans="1:4" x14ac:dyDescent="0.2">
      <c r="A144" s="34" t="s">
        <v>7</v>
      </c>
      <c r="B144" s="34" t="s">
        <v>65</v>
      </c>
      <c r="C144" s="34" t="s">
        <v>361</v>
      </c>
      <c r="D144" s="34" t="s">
        <v>71</v>
      </c>
    </row>
    <row r="145" spans="1:4" x14ac:dyDescent="0.2">
      <c r="A145" s="34" t="s">
        <v>7</v>
      </c>
      <c r="B145" s="34" t="s">
        <v>82</v>
      </c>
      <c r="C145" s="34" t="s">
        <v>416</v>
      </c>
      <c r="D145" s="34" t="s">
        <v>415</v>
      </c>
    </row>
    <row r="146" spans="1:4" x14ac:dyDescent="0.2">
      <c r="A146" s="34" t="s">
        <v>7</v>
      </c>
      <c r="B146" s="34" t="s">
        <v>82</v>
      </c>
      <c r="C146" s="34" t="s">
        <v>81</v>
      </c>
      <c r="D146" s="34" t="s">
        <v>80</v>
      </c>
    </row>
    <row r="147" spans="1:4" x14ac:dyDescent="0.2">
      <c r="A147" s="34" t="s">
        <v>7</v>
      </c>
      <c r="B147" s="34" t="s">
        <v>82</v>
      </c>
      <c r="C147" s="34" t="s">
        <v>93</v>
      </c>
      <c r="D147" s="34" t="s">
        <v>92</v>
      </c>
    </row>
    <row r="148" spans="1:4" x14ac:dyDescent="0.2">
      <c r="A148" s="34" t="s">
        <v>7</v>
      </c>
      <c r="B148" s="34" t="s">
        <v>82</v>
      </c>
      <c r="C148" s="34" t="s">
        <v>95</v>
      </c>
      <c r="D148" s="34" t="s">
        <v>94</v>
      </c>
    </row>
    <row r="149" spans="1:4" x14ac:dyDescent="0.2">
      <c r="A149" s="34" t="s">
        <v>7</v>
      </c>
      <c r="B149" s="34" t="s">
        <v>82</v>
      </c>
      <c r="C149" s="34" t="s">
        <v>103</v>
      </c>
      <c r="D149" s="34" t="s">
        <v>102</v>
      </c>
    </row>
    <row r="150" spans="1:4" x14ac:dyDescent="0.2">
      <c r="A150" s="34" t="s">
        <v>7</v>
      </c>
      <c r="B150" s="34" t="s">
        <v>82</v>
      </c>
      <c r="C150" s="34" t="s">
        <v>118</v>
      </c>
      <c r="D150" s="34" t="s">
        <v>117</v>
      </c>
    </row>
    <row r="151" spans="1:4" x14ac:dyDescent="0.2">
      <c r="A151" s="34" t="s">
        <v>7</v>
      </c>
      <c r="B151" s="34" t="s">
        <v>82</v>
      </c>
      <c r="C151" s="34" t="s">
        <v>129</v>
      </c>
      <c r="D151" s="34" t="s">
        <v>128</v>
      </c>
    </row>
    <row r="152" spans="1:4" x14ac:dyDescent="0.2">
      <c r="A152" s="34" t="s">
        <v>7</v>
      </c>
      <c r="B152" s="34" t="s">
        <v>82</v>
      </c>
      <c r="C152" s="34" t="s">
        <v>131</v>
      </c>
      <c r="D152" s="34" t="s">
        <v>130</v>
      </c>
    </row>
    <row r="153" spans="1:4" x14ac:dyDescent="0.2">
      <c r="A153" s="34" t="s">
        <v>7</v>
      </c>
      <c r="B153" s="34" t="s">
        <v>82</v>
      </c>
      <c r="C153" s="34" t="s">
        <v>344</v>
      </c>
      <c r="D153" s="34" t="s">
        <v>343</v>
      </c>
    </row>
    <row r="154" spans="1:4" x14ac:dyDescent="0.2">
      <c r="A154" s="34" t="s">
        <v>7</v>
      </c>
      <c r="B154" s="34" t="s">
        <v>82</v>
      </c>
      <c r="C154" s="34" t="s">
        <v>408</v>
      </c>
      <c r="D154" s="34" t="s">
        <v>407</v>
      </c>
    </row>
    <row r="155" spans="1:4" x14ac:dyDescent="0.2">
      <c r="A155" s="34" t="s">
        <v>7</v>
      </c>
      <c r="B155" s="34" t="s">
        <v>82</v>
      </c>
      <c r="C155" s="34" t="s">
        <v>368</v>
      </c>
      <c r="D155" s="34" t="s">
        <v>367</v>
      </c>
    </row>
    <row r="156" spans="1:4" x14ac:dyDescent="0.2">
      <c r="A156" s="34" t="s">
        <v>23</v>
      </c>
      <c r="B156" s="34" t="s">
        <v>10</v>
      </c>
      <c r="C156" s="34" t="s">
        <v>60</v>
      </c>
      <c r="D156" s="34" t="s">
        <v>59</v>
      </c>
    </row>
    <row r="157" spans="1:4" x14ac:dyDescent="0.2">
      <c r="A157" s="34" t="s">
        <v>23</v>
      </c>
      <c r="B157" s="34" t="s">
        <v>82</v>
      </c>
      <c r="C157" s="34" t="s">
        <v>131</v>
      </c>
      <c r="D157" s="34" t="s">
        <v>130</v>
      </c>
    </row>
    <row r="158" spans="1:4" x14ac:dyDescent="0.2">
      <c r="A158" s="34" t="s">
        <v>23</v>
      </c>
      <c r="B158" s="34" t="s">
        <v>6</v>
      </c>
      <c r="C158" s="34" t="s">
        <v>225</v>
      </c>
      <c r="D158" s="34" t="s">
        <v>224</v>
      </c>
    </row>
    <row r="159" spans="1:4" x14ac:dyDescent="0.2">
      <c r="A159" s="34" t="s">
        <v>414</v>
      </c>
      <c r="B159" s="34" t="s">
        <v>10</v>
      </c>
      <c r="C159" s="34" t="s">
        <v>22</v>
      </c>
      <c r="D159" s="34" t="s">
        <v>21</v>
      </c>
    </row>
    <row r="160" spans="1:4" x14ac:dyDescent="0.2">
      <c r="A160" s="34" t="s">
        <v>414</v>
      </c>
      <c r="B160" s="34" t="s">
        <v>10</v>
      </c>
      <c r="C160" s="34" t="s">
        <v>31</v>
      </c>
      <c r="D160" s="34" t="s">
        <v>30</v>
      </c>
    </row>
    <row r="161" spans="1:4" x14ac:dyDescent="0.2">
      <c r="A161" s="34" t="s">
        <v>414</v>
      </c>
      <c r="B161" s="34" t="s">
        <v>82</v>
      </c>
      <c r="C161" s="34" t="s">
        <v>88</v>
      </c>
      <c r="D161" s="34" t="s">
        <v>87</v>
      </c>
    </row>
    <row r="162" spans="1:4" x14ac:dyDescent="0.2">
      <c r="A162" s="34" t="s">
        <v>414</v>
      </c>
      <c r="B162" s="34" t="s">
        <v>82</v>
      </c>
      <c r="C162" s="34" t="s">
        <v>118</v>
      </c>
      <c r="D162" s="34" t="s">
        <v>117</v>
      </c>
    </row>
    <row r="163" spans="1:4" x14ac:dyDescent="0.2">
      <c r="A163" s="34" t="s">
        <v>414</v>
      </c>
      <c r="B163" s="34" t="s">
        <v>82</v>
      </c>
      <c r="C163" s="34" t="s">
        <v>344</v>
      </c>
      <c r="D163" s="34" t="s">
        <v>343</v>
      </c>
    </row>
    <row r="164" spans="1:4" x14ac:dyDescent="0.2">
      <c r="A164" s="34" t="s">
        <v>413</v>
      </c>
      <c r="B164" s="34" t="s">
        <v>82</v>
      </c>
      <c r="C164" s="34" t="s">
        <v>387</v>
      </c>
      <c r="D164" s="34" t="s">
        <v>386</v>
      </c>
    </row>
    <row r="165" spans="1:4" x14ac:dyDescent="0.2">
      <c r="A165" s="34" t="s">
        <v>77</v>
      </c>
      <c r="B165" s="34" t="s">
        <v>57</v>
      </c>
      <c r="C165" s="34" t="s">
        <v>76</v>
      </c>
      <c r="D165" s="34" t="s">
        <v>75</v>
      </c>
    </row>
    <row r="166" spans="1:4" x14ac:dyDescent="0.2">
      <c r="A166" s="34" t="s">
        <v>77</v>
      </c>
      <c r="B166" s="34" t="s">
        <v>82</v>
      </c>
      <c r="C166" s="34" t="s">
        <v>387</v>
      </c>
      <c r="D166" s="34" t="s">
        <v>386</v>
      </c>
    </row>
    <row r="167" spans="1:4" x14ac:dyDescent="0.2">
      <c r="A167" s="34" t="s">
        <v>77</v>
      </c>
      <c r="B167" s="34" t="s">
        <v>82</v>
      </c>
      <c r="C167" s="34" t="s">
        <v>131</v>
      </c>
      <c r="D167" s="34" t="s">
        <v>130</v>
      </c>
    </row>
    <row r="168" spans="1:4" x14ac:dyDescent="0.2">
      <c r="A168" s="34" t="s">
        <v>77</v>
      </c>
      <c r="B168" s="34" t="s">
        <v>121</v>
      </c>
      <c r="C168" s="34" t="s">
        <v>412</v>
      </c>
      <c r="D168" s="34" t="s">
        <v>411</v>
      </c>
    </row>
    <row r="169" spans="1:4" x14ac:dyDescent="0.2">
      <c r="A169" s="34" t="s">
        <v>77</v>
      </c>
      <c r="B169" s="34" t="s">
        <v>82</v>
      </c>
      <c r="C169" s="34" t="s">
        <v>410</v>
      </c>
      <c r="D169" s="34" t="s">
        <v>409</v>
      </c>
    </row>
    <row r="170" spans="1:4" x14ac:dyDescent="0.2">
      <c r="A170" s="34" t="s">
        <v>77</v>
      </c>
      <c r="B170" s="34" t="s">
        <v>82</v>
      </c>
      <c r="C170" s="34" t="s">
        <v>352</v>
      </c>
      <c r="D170" s="34" t="s">
        <v>351</v>
      </c>
    </row>
    <row r="171" spans="1:4" x14ac:dyDescent="0.2">
      <c r="A171" s="34" t="s">
        <v>77</v>
      </c>
      <c r="B171" s="34" t="s">
        <v>82</v>
      </c>
      <c r="C171" s="34" t="s">
        <v>408</v>
      </c>
      <c r="D171" s="34" t="s">
        <v>407</v>
      </c>
    </row>
    <row r="172" spans="1:4" x14ac:dyDescent="0.2">
      <c r="A172" s="34" t="s">
        <v>70</v>
      </c>
      <c r="B172" s="34" t="s">
        <v>65</v>
      </c>
      <c r="C172" s="34" t="s">
        <v>68</v>
      </c>
      <c r="D172" s="34" t="s">
        <v>67</v>
      </c>
    </row>
    <row r="173" spans="1:4" x14ac:dyDescent="0.2">
      <c r="A173" s="34" t="s">
        <v>406</v>
      </c>
      <c r="B173" s="34" t="s">
        <v>65</v>
      </c>
      <c r="C173" s="34" t="s">
        <v>68</v>
      </c>
      <c r="D173" s="34" t="s">
        <v>67</v>
      </c>
    </row>
    <row r="174" spans="1:4" x14ac:dyDescent="0.2">
      <c r="A174" s="34" t="s">
        <v>406</v>
      </c>
      <c r="B174" s="34" t="s">
        <v>65</v>
      </c>
      <c r="C174" s="34" t="s">
        <v>143</v>
      </c>
      <c r="D174" s="34" t="s">
        <v>142</v>
      </c>
    </row>
    <row r="175" spans="1:4" x14ac:dyDescent="0.2">
      <c r="A175" s="34" t="s">
        <v>69</v>
      </c>
      <c r="B175" s="34" t="s">
        <v>82</v>
      </c>
      <c r="C175" s="34" t="s">
        <v>103</v>
      </c>
      <c r="D175" s="34" t="s">
        <v>102</v>
      </c>
    </row>
    <row r="176" spans="1:4" x14ac:dyDescent="0.2">
      <c r="A176" s="34" t="s">
        <v>405</v>
      </c>
      <c r="B176" s="34" t="s">
        <v>82</v>
      </c>
      <c r="C176" s="34" t="s">
        <v>404</v>
      </c>
      <c r="D176" s="34" t="s">
        <v>403</v>
      </c>
    </row>
    <row r="177" spans="1:4" x14ac:dyDescent="0.2">
      <c r="A177" s="34" t="s">
        <v>161</v>
      </c>
      <c r="B177" s="34" t="s">
        <v>82</v>
      </c>
      <c r="C177" s="34" t="s">
        <v>86</v>
      </c>
      <c r="D177" s="34" t="s">
        <v>85</v>
      </c>
    </row>
    <row r="178" spans="1:4" x14ac:dyDescent="0.2">
      <c r="A178" s="34" t="s">
        <v>161</v>
      </c>
      <c r="B178" s="34" t="s">
        <v>82</v>
      </c>
      <c r="C178" s="34" t="s">
        <v>366</v>
      </c>
      <c r="D178" s="34" t="s">
        <v>153</v>
      </c>
    </row>
    <row r="179" spans="1:4" x14ac:dyDescent="0.2">
      <c r="A179" s="34" t="s">
        <v>161</v>
      </c>
      <c r="B179" s="34" t="s">
        <v>160</v>
      </c>
      <c r="C179" s="34" t="s">
        <v>402</v>
      </c>
      <c r="D179" s="34" t="s">
        <v>401</v>
      </c>
    </row>
    <row r="180" spans="1:4" x14ac:dyDescent="0.2">
      <c r="A180" s="34" t="s">
        <v>161</v>
      </c>
      <c r="B180" s="34" t="s">
        <v>160</v>
      </c>
      <c r="C180" s="34" t="s">
        <v>400</v>
      </c>
      <c r="D180" s="34" t="s">
        <v>159</v>
      </c>
    </row>
    <row r="181" spans="1:4" x14ac:dyDescent="0.2">
      <c r="A181" s="34" t="s">
        <v>399</v>
      </c>
      <c r="B181" s="34" t="s">
        <v>82</v>
      </c>
      <c r="C181" s="34" t="s">
        <v>86</v>
      </c>
      <c r="D181" s="34" t="s">
        <v>85</v>
      </c>
    </row>
    <row r="182" spans="1:4" x14ac:dyDescent="0.2">
      <c r="A182" s="34" t="s">
        <v>398</v>
      </c>
      <c r="B182" s="34" t="s">
        <v>155</v>
      </c>
      <c r="C182" s="34" t="s">
        <v>378</v>
      </c>
      <c r="D182" s="34" t="s">
        <v>377</v>
      </c>
    </row>
    <row r="183" spans="1:4" x14ac:dyDescent="0.2">
      <c r="A183" s="34" t="s">
        <v>397</v>
      </c>
      <c r="B183" s="34" t="s">
        <v>82</v>
      </c>
      <c r="C183" s="34" t="s">
        <v>112</v>
      </c>
      <c r="D183" s="34" t="s">
        <v>111</v>
      </c>
    </row>
    <row r="184" spans="1:4" x14ac:dyDescent="0.2">
      <c r="A184" s="34" t="s">
        <v>114</v>
      </c>
      <c r="B184" s="34" t="s">
        <v>155</v>
      </c>
      <c r="C184" s="34" t="s">
        <v>223</v>
      </c>
      <c r="D184" s="34" t="s">
        <v>222</v>
      </c>
    </row>
    <row r="185" spans="1:4" x14ac:dyDescent="0.2">
      <c r="A185" s="34" t="s">
        <v>396</v>
      </c>
      <c r="B185" s="34" t="s">
        <v>155</v>
      </c>
      <c r="C185" s="34" t="s">
        <v>223</v>
      </c>
      <c r="D185" s="34" t="s">
        <v>222</v>
      </c>
    </row>
    <row r="186" spans="1:4" x14ac:dyDescent="0.2">
      <c r="A186" s="34" t="s">
        <v>390</v>
      </c>
      <c r="B186" s="34" t="s">
        <v>164</v>
      </c>
      <c r="C186" s="34" t="s">
        <v>395</v>
      </c>
      <c r="D186" s="34" t="s">
        <v>188</v>
      </c>
    </row>
    <row r="187" spans="1:4" x14ac:dyDescent="0.2">
      <c r="A187" s="34" t="s">
        <v>390</v>
      </c>
      <c r="B187" s="34" t="s">
        <v>164</v>
      </c>
      <c r="C187" s="34" t="s">
        <v>394</v>
      </c>
      <c r="D187" s="34" t="s">
        <v>393</v>
      </c>
    </row>
    <row r="188" spans="1:4" x14ac:dyDescent="0.2">
      <c r="A188" s="34" t="s">
        <v>390</v>
      </c>
      <c r="B188" s="34" t="s">
        <v>178</v>
      </c>
      <c r="C188" s="34" t="s">
        <v>229</v>
      </c>
      <c r="D188" s="34" t="s">
        <v>228</v>
      </c>
    </row>
    <row r="189" spans="1:4" x14ac:dyDescent="0.2">
      <c r="A189" s="34" t="s">
        <v>390</v>
      </c>
      <c r="B189" s="34" t="s">
        <v>164</v>
      </c>
      <c r="C189" s="34" t="s">
        <v>392</v>
      </c>
      <c r="D189" s="34" t="s">
        <v>391</v>
      </c>
    </row>
    <row r="190" spans="1:4" x14ac:dyDescent="0.2">
      <c r="A190" s="34" t="s">
        <v>390</v>
      </c>
      <c r="B190" s="34" t="s">
        <v>164</v>
      </c>
      <c r="C190" s="34" t="s">
        <v>231</v>
      </c>
      <c r="D190" s="34" t="s">
        <v>230</v>
      </c>
    </row>
    <row r="191" spans="1:4" x14ac:dyDescent="0.2">
      <c r="A191" s="34" t="s">
        <v>390</v>
      </c>
      <c r="B191" s="34" t="s">
        <v>164</v>
      </c>
      <c r="C191" s="34" t="s">
        <v>389</v>
      </c>
      <c r="D191" s="34" t="s">
        <v>236</v>
      </c>
    </row>
    <row r="192" spans="1:4" x14ac:dyDescent="0.2">
      <c r="A192" s="34" t="s">
        <v>126</v>
      </c>
      <c r="B192" s="34" t="s">
        <v>82</v>
      </c>
      <c r="C192" s="34" t="s">
        <v>388</v>
      </c>
      <c r="D192" s="34" t="s">
        <v>125</v>
      </c>
    </row>
    <row r="193" spans="1:4" x14ac:dyDescent="0.2">
      <c r="A193" s="34" t="s">
        <v>126</v>
      </c>
      <c r="B193" s="34" t="s">
        <v>82</v>
      </c>
      <c r="C193" s="34" t="s">
        <v>387</v>
      </c>
      <c r="D193" s="34" t="s">
        <v>386</v>
      </c>
    </row>
    <row r="194" spans="1:4" x14ac:dyDescent="0.2">
      <c r="A194" s="34" t="s">
        <v>205</v>
      </c>
      <c r="B194" s="34" t="s">
        <v>82</v>
      </c>
      <c r="C194" s="34" t="s">
        <v>203</v>
      </c>
      <c r="D194" s="34" t="s">
        <v>373</v>
      </c>
    </row>
    <row r="195" spans="1:4" x14ac:dyDescent="0.2">
      <c r="A195" s="34" t="s">
        <v>385</v>
      </c>
      <c r="B195" s="34" t="s">
        <v>164</v>
      </c>
      <c r="C195" s="34" t="s">
        <v>383</v>
      </c>
      <c r="D195" s="34" t="s">
        <v>382</v>
      </c>
    </row>
    <row r="196" spans="1:4" x14ac:dyDescent="0.2">
      <c r="A196" s="34" t="s">
        <v>384</v>
      </c>
      <c r="B196" s="34" t="s">
        <v>164</v>
      </c>
      <c r="C196" s="34" t="s">
        <v>383</v>
      </c>
      <c r="D196" s="34" t="s">
        <v>382</v>
      </c>
    </row>
    <row r="197" spans="1:4" x14ac:dyDescent="0.2">
      <c r="A197" s="34" t="s">
        <v>381</v>
      </c>
      <c r="B197" s="34" t="s">
        <v>121</v>
      </c>
      <c r="C197" s="34" t="s">
        <v>120</v>
      </c>
      <c r="D197" s="34" t="s">
        <v>119</v>
      </c>
    </row>
    <row r="198" spans="1:4" x14ac:dyDescent="0.2">
      <c r="A198" s="34" t="s">
        <v>97</v>
      </c>
      <c r="B198" s="34" t="s">
        <v>82</v>
      </c>
      <c r="C198" s="34" t="s">
        <v>380</v>
      </c>
      <c r="D198" s="34" t="s">
        <v>379</v>
      </c>
    </row>
    <row r="199" spans="1:4" x14ac:dyDescent="0.2">
      <c r="A199" s="34" t="s">
        <v>113</v>
      </c>
      <c r="B199" s="34" t="s">
        <v>82</v>
      </c>
      <c r="C199" s="34" t="s">
        <v>112</v>
      </c>
      <c r="D199" s="34" t="s">
        <v>111</v>
      </c>
    </row>
    <row r="200" spans="1:4" x14ac:dyDescent="0.2">
      <c r="A200" s="34" t="s">
        <v>113</v>
      </c>
      <c r="B200" s="34" t="s">
        <v>155</v>
      </c>
      <c r="C200" s="34" t="s">
        <v>378</v>
      </c>
      <c r="D200" s="34" t="s">
        <v>377</v>
      </c>
    </row>
    <row r="201" spans="1:4" x14ac:dyDescent="0.2">
      <c r="A201" s="34" t="s">
        <v>376</v>
      </c>
      <c r="B201" s="34" t="s">
        <v>155</v>
      </c>
      <c r="C201" s="34" t="s">
        <v>375</v>
      </c>
      <c r="D201" s="34" t="s">
        <v>195</v>
      </c>
    </row>
    <row r="202" spans="1:4" x14ac:dyDescent="0.2">
      <c r="A202" s="34" t="s">
        <v>122</v>
      </c>
      <c r="B202" s="34" t="s">
        <v>121</v>
      </c>
      <c r="C202" s="34" t="s">
        <v>120</v>
      </c>
      <c r="D202" s="34" t="s">
        <v>119</v>
      </c>
    </row>
    <row r="203" spans="1:4" x14ac:dyDescent="0.2">
      <c r="A203" s="34" t="s">
        <v>122</v>
      </c>
      <c r="B203" s="34" t="s">
        <v>155</v>
      </c>
      <c r="C203" s="34" t="s">
        <v>350</v>
      </c>
      <c r="D203" s="34" t="s">
        <v>349</v>
      </c>
    </row>
    <row r="204" spans="1:4" x14ac:dyDescent="0.2">
      <c r="A204" s="34" t="s">
        <v>66</v>
      </c>
      <c r="B204" s="34" t="s">
        <v>65</v>
      </c>
      <c r="C204" s="34" t="s">
        <v>64</v>
      </c>
      <c r="D204" s="34" t="s">
        <v>63</v>
      </c>
    </row>
    <row r="205" spans="1:4" x14ac:dyDescent="0.2">
      <c r="A205" s="34" t="s">
        <v>66</v>
      </c>
      <c r="B205" s="34" t="s">
        <v>82</v>
      </c>
      <c r="C205" s="34" t="s">
        <v>112</v>
      </c>
      <c r="D205" s="34" t="s">
        <v>111</v>
      </c>
    </row>
    <row r="206" spans="1:4" x14ac:dyDescent="0.2">
      <c r="A206" s="34" t="s">
        <v>374</v>
      </c>
      <c r="B206" s="34" t="s">
        <v>10</v>
      </c>
      <c r="C206" s="34" t="s">
        <v>25</v>
      </c>
      <c r="D206" s="34" t="s">
        <v>24</v>
      </c>
    </row>
    <row r="207" spans="1:4" x14ac:dyDescent="0.2">
      <c r="A207" s="34" t="s">
        <v>101</v>
      </c>
      <c r="B207" s="34" t="s">
        <v>82</v>
      </c>
      <c r="C207" s="34" t="s">
        <v>100</v>
      </c>
      <c r="D207" s="34" t="s">
        <v>99</v>
      </c>
    </row>
    <row r="208" spans="1:4" x14ac:dyDescent="0.2">
      <c r="A208" s="34" t="s">
        <v>101</v>
      </c>
      <c r="B208" s="34" t="s">
        <v>82</v>
      </c>
      <c r="C208" s="34" t="s">
        <v>203</v>
      </c>
      <c r="D208" s="34" t="s">
        <v>373</v>
      </c>
    </row>
    <row r="209" spans="1:4" x14ac:dyDescent="0.2">
      <c r="A209" s="34" t="s">
        <v>72</v>
      </c>
      <c r="B209" s="34" t="s">
        <v>82</v>
      </c>
      <c r="C209" s="34" t="s">
        <v>129</v>
      </c>
      <c r="D209" s="34" t="s">
        <v>128</v>
      </c>
    </row>
    <row r="210" spans="1:4" x14ac:dyDescent="0.2">
      <c r="A210" s="34" t="s">
        <v>72</v>
      </c>
      <c r="B210" s="34" t="s">
        <v>82</v>
      </c>
      <c r="C210" s="34" t="s">
        <v>356</v>
      </c>
      <c r="D210" s="34" t="s">
        <v>355</v>
      </c>
    </row>
    <row r="211" spans="1:4" x14ac:dyDescent="0.2">
      <c r="A211" s="34" t="s">
        <v>13</v>
      </c>
      <c r="B211" s="34" t="s">
        <v>10</v>
      </c>
      <c r="C211" s="34" t="s">
        <v>372</v>
      </c>
      <c r="D211" s="34" t="s">
        <v>371</v>
      </c>
    </row>
    <row r="212" spans="1:4" x14ac:dyDescent="0.2">
      <c r="A212" s="34" t="s">
        <v>13</v>
      </c>
      <c r="B212" s="34" t="s">
        <v>10</v>
      </c>
      <c r="C212" s="34" t="s">
        <v>41</v>
      </c>
      <c r="D212" s="34" t="s">
        <v>40</v>
      </c>
    </row>
    <row r="213" spans="1:4" x14ac:dyDescent="0.2">
      <c r="A213" s="34" t="s">
        <v>13</v>
      </c>
      <c r="B213" s="34" t="s">
        <v>10</v>
      </c>
      <c r="C213" s="34" t="s">
        <v>62</v>
      </c>
      <c r="D213" s="34" t="s">
        <v>61</v>
      </c>
    </row>
    <row r="214" spans="1:4" x14ac:dyDescent="0.2">
      <c r="A214" s="34" t="s">
        <v>13</v>
      </c>
      <c r="B214" s="34" t="s">
        <v>82</v>
      </c>
      <c r="C214" s="34" t="s">
        <v>360</v>
      </c>
      <c r="D214" s="34" t="s">
        <v>84</v>
      </c>
    </row>
    <row r="215" spans="1:4" x14ac:dyDescent="0.2">
      <c r="A215" s="34" t="s">
        <v>13</v>
      </c>
      <c r="B215" s="34" t="s">
        <v>82</v>
      </c>
      <c r="C215" s="34" t="s">
        <v>365</v>
      </c>
      <c r="D215" s="34" t="s">
        <v>364</v>
      </c>
    </row>
    <row r="216" spans="1:4" x14ac:dyDescent="0.2">
      <c r="A216" s="34" t="s">
        <v>54</v>
      </c>
      <c r="B216" s="34" t="s">
        <v>10</v>
      </c>
      <c r="C216" s="34" t="s">
        <v>33</v>
      </c>
      <c r="D216" s="34" t="s">
        <v>32</v>
      </c>
    </row>
    <row r="217" spans="1:4" x14ac:dyDescent="0.2">
      <c r="A217" s="34" t="s">
        <v>54</v>
      </c>
      <c r="B217" s="34" t="s">
        <v>82</v>
      </c>
      <c r="C217" s="34" t="s">
        <v>360</v>
      </c>
      <c r="D217" s="34" t="s">
        <v>84</v>
      </c>
    </row>
    <row r="218" spans="1:4" x14ac:dyDescent="0.2">
      <c r="A218" s="34" t="s">
        <v>54</v>
      </c>
      <c r="B218" s="34" t="s">
        <v>82</v>
      </c>
      <c r="C218" s="34" t="s">
        <v>86</v>
      </c>
      <c r="D218" s="34" t="s">
        <v>85</v>
      </c>
    </row>
    <row r="219" spans="1:4" x14ac:dyDescent="0.2">
      <c r="A219" s="34" t="s">
        <v>54</v>
      </c>
      <c r="B219" s="34" t="s">
        <v>82</v>
      </c>
      <c r="C219" s="34" t="s">
        <v>88</v>
      </c>
      <c r="D219" s="34" t="s">
        <v>87</v>
      </c>
    </row>
    <row r="220" spans="1:4" x14ac:dyDescent="0.2">
      <c r="A220" s="34" t="s">
        <v>54</v>
      </c>
      <c r="B220" s="34" t="s">
        <v>82</v>
      </c>
      <c r="C220" s="34" t="s">
        <v>95</v>
      </c>
      <c r="D220" s="34" t="s">
        <v>94</v>
      </c>
    </row>
    <row r="221" spans="1:4" x14ac:dyDescent="0.2">
      <c r="A221" s="34" t="s">
        <v>54</v>
      </c>
      <c r="B221" s="34" t="s">
        <v>82</v>
      </c>
      <c r="C221" s="34" t="s">
        <v>359</v>
      </c>
      <c r="D221" s="34" t="s">
        <v>358</v>
      </c>
    </row>
    <row r="222" spans="1:4" x14ac:dyDescent="0.2">
      <c r="A222" s="34" t="s">
        <v>54</v>
      </c>
      <c r="B222" s="34" t="s">
        <v>82</v>
      </c>
      <c r="C222" s="34" t="s">
        <v>357</v>
      </c>
      <c r="D222" s="34" t="s">
        <v>110</v>
      </c>
    </row>
    <row r="223" spans="1:4" x14ac:dyDescent="0.2">
      <c r="A223" s="34" t="s">
        <v>54</v>
      </c>
      <c r="B223" s="34" t="s">
        <v>82</v>
      </c>
      <c r="C223" s="34" t="s">
        <v>356</v>
      </c>
      <c r="D223" s="34" t="s">
        <v>355</v>
      </c>
    </row>
    <row r="224" spans="1:4" x14ac:dyDescent="0.2">
      <c r="A224" s="34" t="s">
        <v>54</v>
      </c>
      <c r="B224" s="34" t="s">
        <v>82</v>
      </c>
      <c r="C224" s="34" t="s">
        <v>354</v>
      </c>
      <c r="D224" s="34" t="s">
        <v>353</v>
      </c>
    </row>
    <row r="225" spans="1:4" x14ac:dyDescent="0.2">
      <c r="A225" s="34" t="s">
        <v>54</v>
      </c>
      <c r="B225" s="34" t="s">
        <v>82</v>
      </c>
      <c r="C225" s="34" t="s">
        <v>352</v>
      </c>
      <c r="D225" s="34" t="s">
        <v>351</v>
      </c>
    </row>
    <row r="226" spans="1:4" x14ac:dyDescent="0.2">
      <c r="A226" s="34" t="s">
        <v>54</v>
      </c>
      <c r="B226" s="34" t="s">
        <v>82</v>
      </c>
      <c r="C226" s="34" t="s">
        <v>370</v>
      </c>
      <c r="D226" s="34" t="s">
        <v>369</v>
      </c>
    </row>
    <row r="227" spans="1:4" x14ac:dyDescent="0.2">
      <c r="A227" s="34" t="s">
        <v>54</v>
      </c>
      <c r="B227" s="34" t="s">
        <v>82</v>
      </c>
      <c r="C227" s="34" t="s">
        <v>368</v>
      </c>
      <c r="D227" s="34" t="s">
        <v>367</v>
      </c>
    </row>
    <row r="228" spans="1:4" x14ac:dyDescent="0.2">
      <c r="A228" s="34" t="s">
        <v>54</v>
      </c>
      <c r="B228" s="34" t="s">
        <v>82</v>
      </c>
      <c r="C228" s="34" t="s">
        <v>366</v>
      </c>
      <c r="D228" s="34" t="s">
        <v>153</v>
      </c>
    </row>
    <row r="229" spans="1:4" x14ac:dyDescent="0.2">
      <c r="A229" s="34" t="s">
        <v>54</v>
      </c>
      <c r="B229" s="34" t="s">
        <v>6</v>
      </c>
      <c r="C229" s="34" t="s">
        <v>225</v>
      </c>
      <c r="D229" s="34" t="s">
        <v>224</v>
      </c>
    </row>
    <row r="230" spans="1:4" x14ac:dyDescent="0.2">
      <c r="A230" s="34" t="s">
        <v>54</v>
      </c>
      <c r="B230" s="34" t="s">
        <v>65</v>
      </c>
      <c r="C230" s="34" t="s">
        <v>227</v>
      </c>
      <c r="D230" s="34" t="s">
        <v>226</v>
      </c>
    </row>
    <row r="231" spans="1:4" x14ac:dyDescent="0.2">
      <c r="A231" s="34" t="s">
        <v>152</v>
      </c>
      <c r="B231" s="34" t="s">
        <v>82</v>
      </c>
      <c r="C231" s="34" t="s">
        <v>86</v>
      </c>
      <c r="D231" s="34" t="s">
        <v>85</v>
      </c>
    </row>
    <row r="232" spans="1:4" x14ac:dyDescent="0.2">
      <c r="A232" s="34" t="s">
        <v>152</v>
      </c>
      <c r="B232" s="34" t="s">
        <v>82</v>
      </c>
      <c r="C232" s="34" t="s">
        <v>365</v>
      </c>
      <c r="D232" s="34" t="s">
        <v>364</v>
      </c>
    </row>
    <row r="233" spans="1:4" x14ac:dyDescent="0.2">
      <c r="A233" s="34" t="s">
        <v>152</v>
      </c>
      <c r="B233" s="34" t="s">
        <v>82</v>
      </c>
      <c r="C233" s="34" t="s">
        <v>356</v>
      </c>
      <c r="D233" s="34" t="s">
        <v>355</v>
      </c>
    </row>
    <row r="234" spans="1:4" x14ac:dyDescent="0.2">
      <c r="A234" s="34" t="s">
        <v>12</v>
      </c>
      <c r="B234" s="34" t="s">
        <v>10</v>
      </c>
      <c r="C234" s="34" t="s">
        <v>363</v>
      </c>
      <c r="D234" s="34" t="s">
        <v>362</v>
      </c>
    </row>
    <row r="235" spans="1:4" x14ac:dyDescent="0.2">
      <c r="A235" s="34" t="s">
        <v>12</v>
      </c>
      <c r="B235" s="34" t="s">
        <v>65</v>
      </c>
      <c r="C235" s="34" t="s">
        <v>68</v>
      </c>
      <c r="D235" s="34" t="s">
        <v>67</v>
      </c>
    </row>
    <row r="236" spans="1:4" x14ac:dyDescent="0.2">
      <c r="A236" s="34" t="s">
        <v>12</v>
      </c>
      <c r="B236" s="34" t="s">
        <v>65</v>
      </c>
      <c r="C236" s="34" t="s">
        <v>361</v>
      </c>
      <c r="D236" s="34" t="s">
        <v>71</v>
      </c>
    </row>
    <row r="237" spans="1:4" x14ac:dyDescent="0.2">
      <c r="A237" s="34" t="s">
        <v>12</v>
      </c>
      <c r="B237" s="34" t="s">
        <v>65</v>
      </c>
      <c r="C237" s="34" t="s">
        <v>74</v>
      </c>
      <c r="D237" s="34" t="s">
        <v>73</v>
      </c>
    </row>
    <row r="238" spans="1:4" x14ac:dyDescent="0.2">
      <c r="A238" s="34" t="s">
        <v>12</v>
      </c>
      <c r="B238" s="34" t="s">
        <v>82</v>
      </c>
      <c r="C238" s="34" t="s">
        <v>360</v>
      </c>
      <c r="D238" s="34" t="s">
        <v>84</v>
      </c>
    </row>
    <row r="239" spans="1:4" x14ac:dyDescent="0.2">
      <c r="A239" s="34" t="s">
        <v>12</v>
      </c>
      <c r="B239" s="34" t="s">
        <v>82</v>
      </c>
      <c r="C239" s="34" t="s">
        <v>359</v>
      </c>
      <c r="D239" s="34" t="s">
        <v>358</v>
      </c>
    </row>
    <row r="240" spans="1:4" x14ac:dyDescent="0.2">
      <c r="A240" s="34" t="s">
        <v>12</v>
      </c>
      <c r="B240" s="34" t="s">
        <v>82</v>
      </c>
      <c r="C240" s="34" t="s">
        <v>103</v>
      </c>
      <c r="D240" s="34" t="s">
        <v>102</v>
      </c>
    </row>
    <row r="241" spans="1:4" x14ac:dyDescent="0.2">
      <c r="A241" s="34" t="s">
        <v>12</v>
      </c>
      <c r="B241" s="34" t="s">
        <v>82</v>
      </c>
      <c r="C241" s="34" t="s">
        <v>357</v>
      </c>
      <c r="D241" s="34" t="s">
        <v>110</v>
      </c>
    </row>
    <row r="242" spans="1:4" x14ac:dyDescent="0.2">
      <c r="A242" s="34" t="s">
        <v>12</v>
      </c>
      <c r="B242" s="34" t="s">
        <v>121</v>
      </c>
      <c r="C242" s="34" t="s">
        <v>139</v>
      </c>
      <c r="D242" s="34" t="s">
        <v>138</v>
      </c>
    </row>
    <row r="243" spans="1:4" x14ac:dyDescent="0.2">
      <c r="A243" s="34" t="s">
        <v>12</v>
      </c>
      <c r="B243" s="34" t="s">
        <v>82</v>
      </c>
      <c r="C243" s="34" t="s">
        <v>356</v>
      </c>
      <c r="D243" s="34" t="s">
        <v>355</v>
      </c>
    </row>
    <row r="244" spans="1:4" x14ac:dyDescent="0.2">
      <c r="A244" s="34" t="s">
        <v>12</v>
      </c>
      <c r="B244" s="34" t="s">
        <v>82</v>
      </c>
      <c r="C244" s="34" t="s">
        <v>354</v>
      </c>
      <c r="D244" s="34" t="s">
        <v>353</v>
      </c>
    </row>
    <row r="245" spans="1:4" x14ac:dyDescent="0.2">
      <c r="A245" s="34" t="s">
        <v>12</v>
      </c>
      <c r="B245" s="34" t="s">
        <v>82</v>
      </c>
      <c r="C245" s="34" t="s">
        <v>352</v>
      </c>
      <c r="D245" s="34" t="s">
        <v>351</v>
      </c>
    </row>
    <row r="246" spans="1:4" x14ac:dyDescent="0.2">
      <c r="A246" s="34" t="s">
        <v>12</v>
      </c>
      <c r="B246" s="34" t="s">
        <v>65</v>
      </c>
      <c r="C246" s="34" t="s">
        <v>227</v>
      </c>
      <c r="D246" s="34" t="s">
        <v>226</v>
      </c>
    </row>
    <row r="247" spans="1:4" x14ac:dyDescent="0.2">
      <c r="A247" s="34" t="s">
        <v>11</v>
      </c>
      <c r="B247" s="34" t="s">
        <v>10</v>
      </c>
      <c r="C247" s="34" t="s">
        <v>9</v>
      </c>
      <c r="D247" s="34" t="s">
        <v>8</v>
      </c>
    </row>
    <row r="248" spans="1:4" x14ac:dyDescent="0.2">
      <c r="A248" s="34" t="s">
        <v>44</v>
      </c>
      <c r="B248" s="34" t="s">
        <v>155</v>
      </c>
      <c r="C248" s="34" t="s">
        <v>350</v>
      </c>
      <c r="D248" s="34" t="s">
        <v>349</v>
      </c>
    </row>
    <row r="249" spans="1:4" x14ac:dyDescent="0.2">
      <c r="A249" s="34" t="s">
        <v>348</v>
      </c>
      <c r="B249" s="34" t="s">
        <v>82</v>
      </c>
      <c r="C249" s="34" t="s">
        <v>112</v>
      </c>
      <c r="D249" s="34" t="s">
        <v>111</v>
      </c>
    </row>
    <row r="250" spans="1:4" x14ac:dyDescent="0.2">
      <c r="A250" s="34" t="s">
        <v>137</v>
      </c>
      <c r="B250" s="34" t="s">
        <v>82</v>
      </c>
      <c r="C250" s="34" t="s">
        <v>135</v>
      </c>
      <c r="D250" s="34" t="s">
        <v>134</v>
      </c>
    </row>
    <row r="251" spans="1:4" x14ac:dyDescent="0.2">
      <c r="A251" s="34" t="s">
        <v>136</v>
      </c>
      <c r="B251" s="34" t="s">
        <v>82</v>
      </c>
      <c r="C251" s="34" t="s">
        <v>135</v>
      </c>
      <c r="D251" s="34" t="s">
        <v>134</v>
      </c>
    </row>
    <row r="252" spans="1:4" x14ac:dyDescent="0.2">
      <c r="A252" s="34" t="s">
        <v>347</v>
      </c>
      <c r="B252" s="34" t="s">
        <v>121</v>
      </c>
      <c r="C252" s="34" t="s">
        <v>139</v>
      </c>
      <c r="D252" s="34" t="s">
        <v>138</v>
      </c>
    </row>
    <row r="253" spans="1:4" x14ac:dyDescent="0.2">
      <c r="A253" s="34" t="s">
        <v>19</v>
      </c>
      <c r="B253" s="34" t="s">
        <v>10</v>
      </c>
      <c r="C253" s="34" t="s">
        <v>25</v>
      </c>
      <c r="D253" s="34" t="s">
        <v>24</v>
      </c>
    </row>
    <row r="254" spans="1:4" x14ac:dyDescent="0.2">
      <c r="A254" s="34" t="s">
        <v>19</v>
      </c>
      <c r="B254" s="34" t="s">
        <v>10</v>
      </c>
      <c r="C254" s="34" t="s">
        <v>35</v>
      </c>
      <c r="D254" s="34" t="s">
        <v>34</v>
      </c>
    </row>
    <row r="255" spans="1:4" x14ac:dyDescent="0.2">
      <c r="A255" s="34" t="s">
        <v>342</v>
      </c>
      <c r="B255" s="34" t="s">
        <v>10</v>
      </c>
      <c r="C255" s="34" t="s">
        <v>346</v>
      </c>
      <c r="D255" s="34" t="s">
        <v>345</v>
      </c>
    </row>
    <row r="256" spans="1:4" x14ac:dyDescent="0.2">
      <c r="A256" s="34" t="s">
        <v>342</v>
      </c>
      <c r="B256" s="34" t="s">
        <v>82</v>
      </c>
      <c r="C256" s="34" t="s">
        <v>344</v>
      </c>
      <c r="D256" s="34" t="s">
        <v>343</v>
      </c>
    </row>
    <row r="257" spans="1:4" x14ac:dyDescent="0.2">
      <c r="A257" s="34" t="s">
        <v>342</v>
      </c>
      <c r="B257" s="34" t="s">
        <v>65</v>
      </c>
      <c r="C257" s="34" t="s">
        <v>341</v>
      </c>
      <c r="D257" s="34" t="s">
        <v>340</v>
      </c>
    </row>
    <row r="258" spans="1:4" x14ac:dyDescent="0.2">
      <c r="A258" s="34" t="s">
        <v>339</v>
      </c>
      <c r="B258" s="34" t="s">
        <v>82</v>
      </c>
      <c r="C258" s="34" t="s">
        <v>86</v>
      </c>
      <c r="D258" s="34" t="s">
        <v>85</v>
      </c>
    </row>
    <row r="259" spans="1:4" x14ac:dyDescent="0.2">
      <c r="A259" s="34" t="s">
        <v>338</v>
      </c>
      <c r="B259" s="34" t="s">
        <v>155</v>
      </c>
      <c r="C259" s="34" t="s">
        <v>223</v>
      </c>
      <c r="D259" s="34" t="s">
        <v>222</v>
      </c>
    </row>
  </sheetData>
  <autoFilter ref="A2:D259"/>
  <mergeCells count="1">
    <mergeCell ref="A1:D1"/>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workbookViewId="0">
      <selection activeCell="E19" sqref="E19"/>
    </sheetView>
  </sheetViews>
  <sheetFormatPr baseColWidth="10" defaultRowHeight="12.75" x14ac:dyDescent="0.2"/>
  <cols>
    <col min="1" max="1" width="53.85546875" bestFit="1" customWidth="1"/>
    <col min="2" max="2" width="16.7109375" customWidth="1"/>
    <col min="3" max="3" width="14.7109375" customWidth="1"/>
    <col min="4" max="4" width="16.140625" customWidth="1"/>
  </cols>
  <sheetData>
    <row r="1" spans="1:4" ht="13.5" thickBot="1" x14ac:dyDescent="0.25"/>
    <row r="2" spans="1:4" ht="19.5" thickBot="1" x14ac:dyDescent="0.3">
      <c r="A2" s="102" t="s">
        <v>497</v>
      </c>
      <c r="B2" s="103"/>
      <c r="C2" s="103"/>
      <c r="D2" s="104"/>
    </row>
    <row r="3" spans="1:4" ht="13.5" thickBot="1" x14ac:dyDescent="0.25"/>
    <row r="4" spans="1:4" ht="45.75" thickBot="1" x14ac:dyDescent="0.25">
      <c r="A4" s="54" t="s">
        <v>479</v>
      </c>
      <c r="B4" s="54" t="s">
        <v>478</v>
      </c>
      <c r="C4" s="54" t="s">
        <v>477</v>
      </c>
      <c r="D4" s="53" t="s">
        <v>476</v>
      </c>
    </row>
    <row r="5" spans="1:4" ht="15" x14ac:dyDescent="0.25">
      <c r="A5" s="52" t="s">
        <v>475</v>
      </c>
      <c r="B5" s="51">
        <v>8</v>
      </c>
      <c r="C5" s="51">
        <v>8</v>
      </c>
      <c r="D5" s="50">
        <f t="shared" ref="D5:D14" si="0">+B5/C5</f>
        <v>1</v>
      </c>
    </row>
    <row r="6" spans="1:4" ht="15" x14ac:dyDescent="0.25">
      <c r="A6" s="49" t="s">
        <v>474</v>
      </c>
      <c r="B6" s="48">
        <v>20</v>
      </c>
      <c r="C6" s="48">
        <v>23</v>
      </c>
      <c r="D6" s="47">
        <f t="shared" si="0"/>
        <v>0.86956521739130432</v>
      </c>
    </row>
    <row r="7" spans="1:4" ht="15" x14ac:dyDescent="0.25">
      <c r="A7" s="49" t="s">
        <v>473</v>
      </c>
      <c r="B7" s="48">
        <v>6</v>
      </c>
      <c r="C7" s="48">
        <v>6</v>
      </c>
      <c r="D7" s="47">
        <f t="shared" si="0"/>
        <v>1</v>
      </c>
    </row>
    <row r="8" spans="1:4" ht="15" x14ac:dyDescent="0.25">
      <c r="A8" s="49" t="s">
        <v>472</v>
      </c>
      <c r="B8" s="48">
        <v>10</v>
      </c>
      <c r="C8" s="48">
        <v>12</v>
      </c>
      <c r="D8" s="47">
        <f t="shared" si="0"/>
        <v>0.83333333333333337</v>
      </c>
    </row>
    <row r="9" spans="1:4" ht="15" x14ac:dyDescent="0.25">
      <c r="A9" s="49" t="s">
        <v>471</v>
      </c>
      <c r="B9" s="48">
        <v>2</v>
      </c>
      <c r="C9" s="48">
        <v>2</v>
      </c>
      <c r="D9" s="47">
        <f t="shared" si="0"/>
        <v>1</v>
      </c>
    </row>
    <row r="10" spans="1:4" ht="15" x14ac:dyDescent="0.25">
      <c r="A10" s="49" t="s">
        <v>470</v>
      </c>
      <c r="B10" s="48">
        <v>2</v>
      </c>
      <c r="C10" s="48">
        <v>3</v>
      </c>
      <c r="D10" s="47">
        <f t="shared" si="0"/>
        <v>0.66666666666666663</v>
      </c>
    </row>
    <row r="11" spans="1:4" ht="15" x14ac:dyDescent="0.25">
      <c r="A11" s="49" t="s">
        <v>469</v>
      </c>
      <c r="B11" s="48">
        <v>31</v>
      </c>
      <c r="C11" s="48">
        <v>49</v>
      </c>
      <c r="D11" s="47">
        <f t="shared" si="0"/>
        <v>0.63265306122448983</v>
      </c>
    </row>
    <row r="12" spans="1:4" ht="15" x14ac:dyDescent="0.25">
      <c r="A12" s="49" t="s">
        <v>468</v>
      </c>
      <c r="B12" s="48">
        <v>25</v>
      </c>
      <c r="C12" s="48">
        <v>31</v>
      </c>
      <c r="D12" s="47">
        <f t="shared" si="0"/>
        <v>0.80645161290322576</v>
      </c>
    </row>
    <row r="13" spans="1:4" ht="25.5" customHeight="1" thickBot="1" x14ac:dyDescent="0.25">
      <c r="A13" s="46" t="s">
        <v>467</v>
      </c>
      <c r="B13" s="45">
        <v>12</v>
      </c>
      <c r="C13" s="45">
        <v>16</v>
      </c>
      <c r="D13" s="44">
        <f t="shared" si="0"/>
        <v>0.75</v>
      </c>
    </row>
    <row r="14" spans="1:4" ht="15.75" thickBot="1" x14ac:dyDescent="0.3">
      <c r="A14" s="43" t="s">
        <v>466</v>
      </c>
      <c r="B14" s="42">
        <f>SUM(B5:B13)</f>
        <v>116</v>
      </c>
      <c r="C14" s="42">
        <f>SUM(C5:C13)</f>
        <v>150</v>
      </c>
      <c r="D14" s="41">
        <f t="shared" si="0"/>
        <v>0.77333333333333332</v>
      </c>
    </row>
    <row r="16" spans="1:4" ht="13.5" thickBot="1" x14ac:dyDescent="0.25"/>
    <row r="17" spans="1:4" ht="60" customHeight="1" thickBot="1" x14ac:dyDescent="0.25">
      <c r="A17" s="105" t="s">
        <v>499</v>
      </c>
      <c r="B17" s="106"/>
      <c r="C17" s="106"/>
      <c r="D17" s="107"/>
    </row>
    <row r="19" spans="1:4" ht="15" customHeight="1" x14ac:dyDescent="0.2">
      <c r="A19" s="108" t="s">
        <v>498</v>
      </c>
      <c r="B19" s="109"/>
      <c r="C19" s="109"/>
      <c r="D19" s="109"/>
    </row>
    <row r="20" spans="1:4" ht="21" customHeight="1" x14ac:dyDescent="0.2">
      <c r="A20" s="101" t="s">
        <v>500</v>
      </c>
      <c r="B20" s="110"/>
      <c r="C20" s="110"/>
      <c r="D20" s="110"/>
    </row>
    <row r="21" spans="1:4" ht="17.25" customHeight="1" x14ac:dyDescent="0.2">
      <c r="A21" s="101" t="s">
        <v>465</v>
      </c>
      <c r="B21" s="110"/>
      <c r="C21" s="110"/>
      <c r="D21" s="110"/>
    </row>
    <row r="22" spans="1:4" ht="61.5" customHeight="1" x14ac:dyDescent="0.2">
      <c r="A22" s="101" t="s">
        <v>501</v>
      </c>
      <c r="B22" s="101"/>
      <c r="C22" s="101"/>
      <c r="D22" s="101"/>
    </row>
    <row r="23" spans="1:4" ht="21.75" customHeight="1" x14ac:dyDescent="0.2">
      <c r="A23" s="98" t="s">
        <v>502</v>
      </c>
      <c r="B23" s="99"/>
      <c r="C23" s="99"/>
      <c r="D23" s="99"/>
    </row>
    <row r="24" spans="1:4" ht="18.75" customHeight="1" x14ac:dyDescent="0.2">
      <c r="A24" s="100" t="s">
        <v>503</v>
      </c>
      <c r="B24" s="99"/>
      <c r="C24" s="99"/>
      <c r="D24" s="99"/>
    </row>
    <row r="25" spans="1:4" ht="15" x14ac:dyDescent="0.2">
      <c r="A25" s="100" t="s">
        <v>504</v>
      </c>
      <c r="B25" s="100"/>
      <c r="C25" s="100"/>
      <c r="D25" s="100"/>
    </row>
    <row r="26" spans="1:4" ht="15" x14ac:dyDescent="0.25">
      <c r="A26" s="39"/>
      <c r="B26" s="97"/>
      <c r="C26" s="97"/>
      <c r="D26" s="38"/>
    </row>
    <row r="27" spans="1:4" ht="15" x14ac:dyDescent="0.25">
      <c r="A27" s="40" t="s">
        <v>505</v>
      </c>
      <c r="B27" s="39"/>
      <c r="C27" s="39"/>
      <c r="D27" s="38"/>
    </row>
  </sheetData>
  <mergeCells count="10">
    <mergeCell ref="B26:C26"/>
    <mergeCell ref="A23:D23"/>
    <mergeCell ref="A24:D24"/>
    <mergeCell ref="A22:D22"/>
    <mergeCell ref="A2:D2"/>
    <mergeCell ref="A17:D17"/>
    <mergeCell ref="A19:D19"/>
    <mergeCell ref="A20:D20"/>
    <mergeCell ref="A21:D21"/>
    <mergeCell ref="A25:D25"/>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F46"/>
  <sheetViews>
    <sheetView zoomScaleNormal="100" workbookViewId="0">
      <selection activeCell="F36" sqref="F36"/>
    </sheetView>
  </sheetViews>
  <sheetFormatPr baseColWidth="10" defaultRowHeight="12.75" x14ac:dyDescent="0.2"/>
  <cols>
    <col min="1" max="1" width="29" customWidth="1"/>
    <col min="2" max="2" width="14.28515625" customWidth="1"/>
    <col min="3" max="3" width="15.7109375" customWidth="1"/>
    <col min="4" max="4" width="16" customWidth="1"/>
    <col min="5" max="5" width="11.7109375" customWidth="1"/>
  </cols>
  <sheetData>
    <row r="3" spans="6:6" ht="21" customHeight="1" x14ac:dyDescent="0.2"/>
    <row r="10" spans="6:6" x14ac:dyDescent="0.2">
      <c r="F10" s="90"/>
    </row>
    <row r="14" spans="6:6" x14ac:dyDescent="0.2">
      <c r="F14" s="89"/>
    </row>
    <row r="15" spans="6:6" x14ac:dyDescent="0.2">
      <c r="F15" s="89"/>
    </row>
    <row r="20" spans="1:6" ht="16.5" customHeight="1" x14ac:dyDescent="0.2"/>
    <row r="27" spans="1:6" ht="13.5" thickBot="1" x14ac:dyDescent="0.25"/>
    <row r="28" spans="1:6" x14ac:dyDescent="0.2">
      <c r="A28" s="111" t="s">
        <v>508</v>
      </c>
      <c r="B28" s="112"/>
      <c r="C28" s="112"/>
      <c r="D28" s="112"/>
      <c r="E28" s="113"/>
    </row>
    <row r="29" spans="1:6" ht="13.5" thickBot="1" x14ac:dyDescent="0.25">
      <c r="A29" s="114"/>
      <c r="B29" s="115"/>
      <c r="C29" s="116"/>
      <c r="D29" s="115"/>
      <c r="E29" s="117"/>
    </row>
    <row r="30" spans="1:6" ht="26.25" thickBot="1" x14ac:dyDescent="0.25">
      <c r="A30" s="87" t="s">
        <v>496</v>
      </c>
      <c r="B30" s="88" t="s">
        <v>506</v>
      </c>
      <c r="C30" s="87" t="s">
        <v>507</v>
      </c>
      <c r="D30" s="87" t="s">
        <v>495</v>
      </c>
      <c r="E30" s="86" t="s">
        <v>494</v>
      </c>
    </row>
    <row r="31" spans="1:6" x14ac:dyDescent="0.2">
      <c r="A31" s="62" t="s">
        <v>493</v>
      </c>
      <c r="B31" s="61">
        <v>1593548.22265524</v>
      </c>
      <c r="C31" s="61">
        <v>1582116.9556509864</v>
      </c>
      <c r="D31" s="85">
        <f t="shared" ref="D31:D44" si="0">+C31/C$44</f>
        <v>5.5571915920834977E-2</v>
      </c>
      <c r="E31" s="84">
        <f t="shared" ref="E31:E46" si="1">+C31/B31-1</f>
        <v>-7.173467888663132E-3</v>
      </c>
      <c r="F31" s="2"/>
    </row>
    <row r="32" spans="1:6" x14ac:dyDescent="0.2">
      <c r="A32" s="78" t="s">
        <v>492</v>
      </c>
      <c r="B32" s="77">
        <v>104376.9265655956</v>
      </c>
      <c r="C32" s="77">
        <v>580677.39374688105</v>
      </c>
      <c r="D32" s="83">
        <f t="shared" si="0"/>
        <v>2.0396314689108137E-2</v>
      </c>
      <c r="E32" s="82">
        <f t="shared" si="1"/>
        <v>4.5632735399806466</v>
      </c>
      <c r="F32" s="2"/>
    </row>
    <row r="33" spans="1:6" x14ac:dyDescent="0.2">
      <c r="A33" s="78" t="s">
        <v>491</v>
      </c>
      <c r="B33" s="77">
        <v>2064686.1352446261</v>
      </c>
      <c r="C33" s="77">
        <v>1699037.321139653</v>
      </c>
      <c r="D33" s="83">
        <f t="shared" si="0"/>
        <v>5.9678748034075295E-2</v>
      </c>
      <c r="E33" s="82">
        <f t="shared" si="1"/>
        <v>-0.17709656100424709</v>
      </c>
      <c r="F33" s="2"/>
    </row>
    <row r="34" spans="1:6" x14ac:dyDescent="0.2">
      <c r="A34" s="78" t="s">
        <v>490</v>
      </c>
      <c r="B34" s="77">
        <v>3082396.5256065782</v>
      </c>
      <c r="C34" s="77">
        <v>5465268.343058073</v>
      </c>
      <c r="D34" s="83">
        <f t="shared" si="0"/>
        <v>0.19196775039949934</v>
      </c>
      <c r="E34" s="82">
        <f t="shared" si="1"/>
        <v>0.77305817004921984</v>
      </c>
      <c r="F34" s="2"/>
    </row>
    <row r="35" spans="1:6" x14ac:dyDescent="0.2">
      <c r="A35" s="78" t="s">
        <v>489</v>
      </c>
      <c r="B35" s="77">
        <v>428207.11314699129</v>
      </c>
      <c r="C35" s="77">
        <v>626839.92098074744</v>
      </c>
      <c r="D35" s="83">
        <f t="shared" si="0"/>
        <v>2.2017775146232262E-2</v>
      </c>
      <c r="E35" s="82">
        <f t="shared" si="1"/>
        <v>0.46387087401224725</v>
      </c>
      <c r="F35" s="2"/>
    </row>
    <row r="36" spans="1:6" x14ac:dyDescent="0.2">
      <c r="A36" s="78" t="s">
        <v>488</v>
      </c>
      <c r="B36" s="77">
        <v>5160112.807225557</v>
      </c>
      <c r="C36" s="77">
        <v>3088553.94277769</v>
      </c>
      <c r="D36" s="76">
        <f t="shared" si="0"/>
        <v>0.10848557017984964</v>
      </c>
      <c r="E36" s="75">
        <f t="shared" si="1"/>
        <v>-0.40145611963116834</v>
      </c>
      <c r="F36" s="2"/>
    </row>
    <row r="37" spans="1:6" x14ac:dyDescent="0.2">
      <c r="A37" s="78" t="s">
        <v>487</v>
      </c>
      <c r="B37" s="77">
        <v>657822.3620094643</v>
      </c>
      <c r="C37" s="77">
        <v>2331735.0991155151</v>
      </c>
      <c r="D37" s="76">
        <f t="shared" si="0"/>
        <v>8.1902280621466414E-2</v>
      </c>
      <c r="E37" s="75">
        <f t="shared" si="1"/>
        <v>2.5446272942025154</v>
      </c>
      <c r="F37" s="2"/>
    </row>
    <row r="38" spans="1:6" ht="13.5" thickBot="1" x14ac:dyDescent="0.25">
      <c r="A38" s="74" t="s">
        <v>486</v>
      </c>
      <c r="B38" s="73">
        <v>2811122.2570367097</v>
      </c>
      <c r="C38" s="73">
        <v>3839184.4715152471</v>
      </c>
      <c r="D38" s="72">
        <f t="shared" si="0"/>
        <v>0.13485149495021631</v>
      </c>
      <c r="E38" s="71">
        <f t="shared" si="1"/>
        <v>0.36571238120473981</v>
      </c>
      <c r="F38" s="2"/>
    </row>
    <row r="39" spans="1:6" ht="13.5" thickBot="1" x14ac:dyDescent="0.25">
      <c r="A39" s="70" t="s">
        <v>267</v>
      </c>
      <c r="B39" s="69">
        <v>15902272.349490767</v>
      </c>
      <c r="C39" s="69">
        <v>19213413.447984792</v>
      </c>
      <c r="D39" s="68">
        <f t="shared" si="0"/>
        <v>0.67487184994128235</v>
      </c>
      <c r="E39" s="67">
        <f t="shared" si="1"/>
        <v>0.20821811032560111</v>
      </c>
      <c r="F39" s="2"/>
    </row>
    <row r="40" spans="1:6" x14ac:dyDescent="0.2">
      <c r="A40" s="81" t="s">
        <v>485</v>
      </c>
      <c r="B40" s="80">
        <v>1974900.9199882229</v>
      </c>
      <c r="C40" s="80">
        <v>2953431.0960490378</v>
      </c>
      <c r="D40" s="79">
        <f t="shared" si="0"/>
        <v>0.10373937524744098</v>
      </c>
      <c r="E40" s="59">
        <f t="shared" si="1"/>
        <v>0.49548317394406305</v>
      </c>
      <c r="F40" s="2"/>
    </row>
    <row r="41" spans="1:6" x14ac:dyDescent="0.2">
      <c r="A41" s="78" t="s">
        <v>484</v>
      </c>
      <c r="B41" s="77">
        <v>1956776.3948738526</v>
      </c>
      <c r="C41" s="77">
        <v>3306446.9891261524</v>
      </c>
      <c r="D41" s="76">
        <f t="shared" si="0"/>
        <v>0.11613907140057894</v>
      </c>
      <c r="E41" s="75">
        <f t="shared" si="1"/>
        <v>0.68974186206866461</v>
      </c>
      <c r="F41" s="2"/>
    </row>
    <row r="42" spans="1:6" ht="13.5" thickBot="1" x14ac:dyDescent="0.25">
      <c r="A42" s="74" t="s">
        <v>483</v>
      </c>
      <c r="B42" s="73">
        <v>744628.46646304126</v>
      </c>
      <c r="C42" s="73">
        <v>2996429.7178545161</v>
      </c>
      <c r="D42" s="72">
        <f t="shared" si="0"/>
        <v>0.1052497034106978</v>
      </c>
      <c r="E42" s="71">
        <f t="shared" si="1"/>
        <v>3.0240601223418855</v>
      </c>
      <c r="F42" s="2"/>
    </row>
    <row r="43" spans="1:6" ht="13.5" thickBot="1" x14ac:dyDescent="0.25">
      <c r="A43" s="70" t="s">
        <v>268</v>
      </c>
      <c r="B43" s="69">
        <v>4676305.7813251168</v>
      </c>
      <c r="C43" s="69">
        <v>9256307.8030297067</v>
      </c>
      <c r="D43" s="68">
        <f t="shared" si="0"/>
        <v>0.32512815005871776</v>
      </c>
      <c r="E43" s="67">
        <f t="shared" si="1"/>
        <v>0.97940601745824307</v>
      </c>
      <c r="F43" s="2"/>
    </row>
    <row r="44" spans="1:6" ht="13.5" thickBot="1" x14ac:dyDescent="0.25">
      <c r="A44" s="66" t="s">
        <v>482</v>
      </c>
      <c r="B44" s="65">
        <v>20578578.130815886</v>
      </c>
      <c r="C44" s="65">
        <v>28469721.251014497</v>
      </c>
      <c r="D44" s="64">
        <f t="shared" si="0"/>
        <v>1</v>
      </c>
      <c r="E44" s="63">
        <f t="shared" si="1"/>
        <v>0.38346396286640561</v>
      </c>
      <c r="F44" s="2"/>
    </row>
    <row r="45" spans="1:6" x14ac:dyDescent="0.2">
      <c r="A45" s="62" t="s">
        <v>481</v>
      </c>
      <c r="B45" s="61">
        <v>296623</v>
      </c>
      <c r="C45" s="61">
        <v>50764</v>
      </c>
      <c r="D45" s="60"/>
      <c r="E45" s="59">
        <f t="shared" si="1"/>
        <v>-0.8288602030186466</v>
      </c>
      <c r="F45" s="2"/>
    </row>
    <row r="46" spans="1:6" ht="13.5" thickBot="1" x14ac:dyDescent="0.25">
      <c r="A46" s="58" t="s">
        <v>480</v>
      </c>
      <c r="B46" s="57">
        <v>167</v>
      </c>
      <c r="C46" s="57">
        <v>106</v>
      </c>
      <c r="D46" s="56"/>
      <c r="E46" s="55">
        <f t="shared" si="1"/>
        <v>-0.3652694610778443</v>
      </c>
      <c r="F46" s="2"/>
    </row>
  </sheetData>
  <mergeCells count="1">
    <mergeCell ref="A28:E29"/>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7"/>
  <sheetViews>
    <sheetView workbookViewId="0">
      <selection sqref="A1:J1"/>
    </sheetView>
  </sheetViews>
  <sheetFormatPr baseColWidth="10" defaultRowHeight="12.75" x14ac:dyDescent="0.2"/>
  <cols>
    <col min="1" max="1" width="25.85546875" bestFit="1" customWidth="1"/>
    <col min="2" max="6" width="11.28515625" style="3" bestFit="1" customWidth="1"/>
    <col min="7" max="7" width="12.42578125" style="3" bestFit="1" customWidth="1"/>
    <col min="8" max="8" width="11.28515625" style="3" bestFit="1" customWidth="1"/>
    <col min="9" max="9" width="12.42578125" style="3" bestFit="1" customWidth="1"/>
    <col min="10" max="10" width="11.28515625" style="3" bestFit="1" customWidth="1"/>
    <col min="11" max="11" width="14.5703125" style="23" bestFit="1" customWidth="1"/>
    <col min="12" max="12" width="25.85546875" bestFit="1" customWidth="1"/>
    <col min="18" max="18" width="12.42578125" bestFit="1" customWidth="1"/>
  </cols>
  <sheetData>
    <row r="1" spans="1:23" ht="15" x14ac:dyDescent="0.2">
      <c r="A1" s="122" t="s">
        <v>285</v>
      </c>
      <c r="B1" s="122"/>
      <c r="C1" s="122"/>
      <c r="D1" s="122"/>
      <c r="E1" s="122"/>
      <c r="F1" s="122"/>
      <c r="G1" s="122"/>
      <c r="H1" s="122"/>
      <c r="I1" s="122"/>
      <c r="J1" s="122"/>
      <c r="L1" s="122" t="s">
        <v>293</v>
      </c>
      <c r="M1" s="122"/>
      <c r="N1" s="122"/>
      <c r="O1" s="122"/>
      <c r="P1" s="122"/>
      <c r="Q1" s="122"/>
      <c r="R1" s="122"/>
      <c r="S1" s="122"/>
      <c r="T1" s="122"/>
      <c r="U1" s="122"/>
      <c r="V1" s="122"/>
      <c r="W1" s="122"/>
    </row>
    <row r="2" spans="1:23" s="4" customFormat="1" ht="15" x14ac:dyDescent="0.2">
      <c r="A2" s="118" t="s">
        <v>286</v>
      </c>
      <c r="B2" s="118"/>
      <c r="C2" s="118"/>
      <c r="D2" s="118"/>
      <c r="E2" s="118"/>
      <c r="F2" s="118"/>
      <c r="G2" s="118"/>
      <c r="H2" s="118"/>
      <c r="I2" s="118"/>
      <c r="J2" s="118"/>
      <c r="K2" s="91"/>
      <c r="L2" s="118" t="s">
        <v>286</v>
      </c>
      <c r="M2" s="118"/>
      <c r="N2" s="118"/>
      <c r="O2" s="118"/>
      <c r="P2" s="118"/>
      <c r="Q2" s="118"/>
      <c r="R2" s="118"/>
      <c r="S2" s="118"/>
      <c r="T2" s="118"/>
      <c r="U2" s="118"/>
      <c r="V2" s="118"/>
      <c r="W2" s="118"/>
    </row>
    <row r="3" spans="1:23" ht="38.25" x14ac:dyDescent="0.2">
      <c r="A3" s="5" t="s">
        <v>269</v>
      </c>
      <c r="B3" s="5" t="s">
        <v>263</v>
      </c>
      <c r="C3" s="7" t="s">
        <v>264</v>
      </c>
      <c r="D3" s="5" t="s">
        <v>183</v>
      </c>
      <c r="E3" s="5" t="s">
        <v>265</v>
      </c>
      <c r="F3" s="5" t="s">
        <v>266</v>
      </c>
      <c r="G3" s="5" t="s">
        <v>157</v>
      </c>
      <c r="H3" s="5" t="s">
        <v>228</v>
      </c>
      <c r="I3" s="5" t="s">
        <v>183</v>
      </c>
      <c r="J3" s="5" t="s">
        <v>222</v>
      </c>
      <c r="L3" s="7" t="s">
        <v>269</v>
      </c>
      <c r="M3" s="7" t="s">
        <v>287</v>
      </c>
      <c r="N3" s="7" t="s">
        <v>288</v>
      </c>
      <c r="O3" s="7" t="s">
        <v>236</v>
      </c>
      <c r="P3" s="7" t="s">
        <v>206</v>
      </c>
      <c r="Q3" s="7" t="s">
        <v>193</v>
      </c>
      <c r="R3" s="7" t="s">
        <v>206</v>
      </c>
      <c r="S3" s="7" t="s">
        <v>180</v>
      </c>
      <c r="T3" s="7" t="s">
        <v>289</v>
      </c>
      <c r="U3" s="7" t="s">
        <v>290</v>
      </c>
      <c r="V3" s="7" t="s">
        <v>291</v>
      </c>
      <c r="W3" s="7" t="s">
        <v>292</v>
      </c>
    </row>
    <row r="4" spans="1:23" x14ac:dyDescent="0.2">
      <c r="A4" s="8" t="s">
        <v>270</v>
      </c>
      <c r="B4" s="8" t="s">
        <v>165</v>
      </c>
      <c r="C4" s="8" t="s">
        <v>179</v>
      </c>
      <c r="D4" s="8" t="s">
        <v>185</v>
      </c>
      <c r="E4" s="8" t="s">
        <v>196</v>
      </c>
      <c r="F4" s="8" t="s">
        <v>156</v>
      </c>
      <c r="G4" s="8" t="s">
        <v>158</v>
      </c>
      <c r="H4" s="8" t="s">
        <v>166</v>
      </c>
      <c r="I4" s="8" t="s">
        <v>170</v>
      </c>
      <c r="J4" s="8" t="s">
        <v>114</v>
      </c>
      <c r="L4" s="5" t="s">
        <v>270</v>
      </c>
      <c r="M4" s="5" t="s">
        <v>165</v>
      </c>
      <c r="N4" s="5" t="s">
        <v>179</v>
      </c>
      <c r="O4" s="5" t="s">
        <v>237</v>
      </c>
      <c r="P4" s="5" t="s">
        <v>185</v>
      </c>
      <c r="Q4" s="5" t="s">
        <v>247</v>
      </c>
      <c r="R4" s="5" t="s">
        <v>248</v>
      </c>
      <c r="S4" s="5" t="s">
        <v>182</v>
      </c>
      <c r="T4" s="5" t="s">
        <v>166</v>
      </c>
      <c r="U4" s="5" t="s">
        <v>167</v>
      </c>
      <c r="V4" s="5" t="s">
        <v>170</v>
      </c>
      <c r="W4" s="5" t="s">
        <v>245</v>
      </c>
    </row>
    <row r="5" spans="1:23" x14ac:dyDescent="0.2">
      <c r="A5" s="9" t="s">
        <v>260</v>
      </c>
      <c r="B5" s="10">
        <v>1474210.5</v>
      </c>
      <c r="C5" s="10">
        <v>1287817.6666666667</v>
      </c>
      <c r="D5" s="10">
        <v>705094</v>
      </c>
      <c r="E5" s="10">
        <v>1436505.5</v>
      </c>
      <c r="F5" s="10">
        <v>1174390</v>
      </c>
      <c r="G5" s="10">
        <v>1236204</v>
      </c>
      <c r="H5" s="10">
        <v>6385681</v>
      </c>
      <c r="I5" s="10">
        <v>3115602</v>
      </c>
      <c r="J5" s="10">
        <v>1256746</v>
      </c>
      <c r="L5" s="9" t="s">
        <v>260</v>
      </c>
      <c r="M5" s="10">
        <v>2080916</v>
      </c>
      <c r="N5" s="10">
        <v>2305949.6666666665</v>
      </c>
      <c r="O5" s="10">
        <v>2426221</v>
      </c>
      <c r="P5" s="10">
        <v>7711956</v>
      </c>
      <c r="Q5" s="10">
        <v>9551082</v>
      </c>
      <c r="R5" s="10">
        <v>17393797</v>
      </c>
      <c r="S5" s="10">
        <v>1318950</v>
      </c>
      <c r="T5" s="10">
        <v>1380736</v>
      </c>
      <c r="U5" s="10">
        <v>8332039.5</v>
      </c>
      <c r="V5" s="10">
        <v>6911241</v>
      </c>
      <c r="W5" s="10">
        <v>1895680.5</v>
      </c>
    </row>
    <row r="6" spans="1:23" x14ac:dyDescent="0.2">
      <c r="A6" s="9" t="s">
        <v>250</v>
      </c>
      <c r="B6" s="10">
        <v>510033</v>
      </c>
      <c r="C6" s="10">
        <v>428906.66666666669</v>
      </c>
      <c r="D6" s="10">
        <v>3312743</v>
      </c>
      <c r="E6" s="10">
        <v>393382.5</v>
      </c>
      <c r="F6" s="10">
        <v>135678.5</v>
      </c>
      <c r="G6" s="10">
        <v>1022562</v>
      </c>
      <c r="H6" s="10">
        <v>1005234</v>
      </c>
      <c r="I6" s="10">
        <v>6258000</v>
      </c>
      <c r="J6" s="10">
        <v>618779</v>
      </c>
      <c r="L6" s="9" t="s">
        <v>250</v>
      </c>
      <c r="M6" s="10">
        <v>479130.16666666669</v>
      </c>
      <c r="N6" s="10">
        <v>466517.5</v>
      </c>
      <c r="O6" s="10">
        <v>107704</v>
      </c>
      <c r="P6" s="10">
        <v>72731</v>
      </c>
      <c r="Q6" s="10">
        <v>45122</v>
      </c>
      <c r="R6" s="10">
        <v>198574</v>
      </c>
      <c r="S6" s="10">
        <v>56959</v>
      </c>
      <c r="T6" s="10">
        <v>31961.666666666668</v>
      </c>
      <c r="U6" s="10">
        <v>46843.5</v>
      </c>
      <c r="V6" s="10">
        <v>168677</v>
      </c>
      <c r="W6" s="10">
        <v>1393722</v>
      </c>
    </row>
    <row r="7" spans="1:23" x14ac:dyDescent="0.2">
      <c r="A7" s="9" t="s">
        <v>251</v>
      </c>
      <c r="B7" s="10">
        <v>1549775.5</v>
      </c>
      <c r="C7" s="10">
        <v>2168856.3333333335</v>
      </c>
      <c r="D7" s="10">
        <v>2278641</v>
      </c>
      <c r="E7" s="10">
        <v>279112.5</v>
      </c>
      <c r="F7" s="10">
        <v>593151.5</v>
      </c>
      <c r="G7" s="10">
        <v>3124376</v>
      </c>
      <c r="H7" s="10">
        <v>2931437</v>
      </c>
      <c r="I7" s="10">
        <v>1874196</v>
      </c>
      <c r="J7" s="10">
        <v>285265</v>
      </c>
      <c r="L7" s="9" t="s">
        <v>251</v>
      </c>
      <c r="M7" s="10">
        <v>3930868.3333333335</v>
      </c>
      <c r="N7" s="10">
        <v>3757774.3333333335</v>
      </c>
      <c r="O7" s="10">
        <v>3657766</v>
      </c>
      <c r="P7" s="10">
        <v>3519840</v>
      </c>
      <c r="Q7" s="10">
        <v>23845693</v>
      </c>
      <c r="R7" s="10">
        <v>4196336</v>
      </c>
      <c r="S7" s="10">
        <v>1130126</v>
      </c>
      <c r="T7" s="10">
        <v>4653516.333333333</v>
      </c>
      <c r="U7" s="10">
        <v>5007939</v>
      </c>
      <c r="V7" s="10">
        <v>7641318</v>
      </c>
      <c r="W7" s="10">
        <v>5579806</v>
      </c>
    </row>
    <row r="8" spans="1:23" x14ac:dyDescent="0.2">
      <c r="A8" s="9" t="s">
        <v>252</v>
      </c>
      <c r="B8" s="10">
        <v>4660347</v>
      </c>
      <c r="C8" s="10">
        <v>7594121</v>
      </c>
      <c r="D8" s="10">
        <v>4171971</v>
      </c>
      <c r="E8" s="10">
        <v>1776777</v>
      </c>
      <c r="F8" s="10">
        <v>693216.5</v>
      </c>
      <c r="G8" s="10">
        <v>505289</v>
      </c>
      <c r="H8" s="10">
        <v>2364387</v>
      </c>
      <c r="I8" s="10">
        <v>6454199</v>
      </c>
      <c r="J8" s="10">
        <v>4210293</v>
      </c>
      <c r="L8" s="9" t="s">
        <v>252</v>
      </c>
      <c r="M8" s="10">
        <v>2267256.5</v>
      </c>
      <c r="N8" s="10">
        <v>2942767.5</v>
      </c>
      <c r="O8" s="10">
        <v>3335541</v>
      </c>
      <c r="P8" s="10">
        <v>4352268</v>
      </c>
      <c r="Q8" s="10">
        <v>2748344</v>
      </c>
      <c r="R8" s="10">
        <v>5690427</v>
      </c>
      <c r="S8" s="10">
        <v>1266432</v>
      </c>
      <c r="T8" s="10">
        <v>2362575.3333333335</v>
      </c>
      <c r="U8" s="10">
        <v>3243221</v>
      </c>
      <c r="V8" s="10">
        <v>3971154.5</v>
      </c>
      <c r="W8" s="10">
        <v>1193179</v>
      </c>
    </row>
    <row r="9" spans="1:23" x14ac:dyDescent="0.2">
      <c r="A9" s="9" t="s">
        <v>253</v>
      </c>
      <c r="B9" s="10">
        <v>550523.5</v>
      </c>
      <c r="C9" s="10">
        <v>753748.66666666663</v>
      </c>
      <c r="D9" s="10">
        <v>1229844</v>
      </c>
      <c r="E9" s="10">
        <v>14994.5</v>
      </c>
      <c r="F9" s="10">
        <v>15461</v>
      </c>
      <c r="G9" s="10">
        <v>69647</v>
      </c>
      <c r="H9" s="10">
        <v>861322</v>
      </c>
      <c r="I9" s="10">
        <v>4731742</v>
      </c>
      <c r="J9" s="10">
        <v>0</v>
      </c>
      <c r="L9" s="9" t="s">
        <v>253</v>
      </c>
      <c r="M9" s="10">
        <v>485112</v>
      </c>
      <c r="N9" s="10">
        <v>616729.5</v>
      </c>
      <c r="O9" s="10">
        <v>1322128</v>
      </c>
      <c r="P9" s="10">
        <v>1416030</v>
      </c>
      <c r="Q9" s="10">
        <v>1006749</v>
      </c>
      <c r="R9" s="10">
        <v>4540577</v>
      </c>
      <c r="S9" s="10">
        <v>0</v>
      </c>
      <c r="T9" s="10">
        <v>2013593.6666666667</v>
      </c>
      <c r="U9" s="10">
        <v>1484748</v>
      </c>
      <c r="V9" s="10">
        <v>4837391.5</v>
      </c>
      <c r="W9" s="10">
        <v>959099.5</v>
      </c>
    </row>
    <row r="10" spans="1:23" x14ac:dyDescent="0.2">
      <c r="A10" s="9" t="s">
        <v>254</v>
      </c>
      <c r="B10" s="10">
        <v>3662101</v>
      </c>
      <c r="C10" s="10">
        <v>3407676.6666666665</v>
      </c>
      <c r="D10" s="10">
        <v>4199074</v>
      </c>
      <c r="E10" s="10">
        <v>1301926.5</v>
      </c>
      <c r="F10" s="10">
        <v>653825.5</v>
      </c>
      <c r="G10" s="10">
        <v>6343061</v>
      </c>
      <c r="H10" s="10">
        <v>4477914</v>
      </c>
      <c r="I10" s="10">
        <v>6142532</v>
      </c>
      <c r="J10" s="10">
        <v>2679301</v>
      </c>
      <c r="L10" s="9" t="s">
        <v>254</v>
      </c>
      <c r="M10" s="10">
        <v>8151501.333333333</v>
      </c>
      <c r="N10" s="10">
        <v>8077807.333333333</v>
      </c>
      <c r="O10" s="10">
        <v>8247516</v>
      </c>
      <c r="P10" s="10">
        <v>14224428</v>
      </c>
      <c r="Q10" s="10">
        <v>9147327</v>
      </c>
      <c r="R10" s="10">
        <v>16045940</v>
      </c>
      <c r="S10" s="10">
        <v>3608234</v>
      </c>
      <c r="T10" s="10">
        <v>4474515.666666667</v>
      </c>
      <c r="U10" s="10">
        <v>4764114.5</v>
      </c>
      <c r="V10" s="10">
        <v>8286407.5</v>
      </c>
      <c r="W10" s="10">
        <v>9577030.5</v>
      </c>
    </row>
    <row r="11" spans="1:23" s="1" customFormat="1" x14ac:dyDescent="0.2">
      <c r="A11" s="9" t="s">
        <v>255</v>
      </c>
      <c r="B11" s="10">
        <v>4344610</v>
      </c>
      <c r="C11" s="10">
        <v>1235593</v>
      </c>
      <c r="D11" s="10">
        <v>10281572</v>
      </c>
      <c r="E11" s="10">
        <v>166833.5</v>
      </c>
      <c r="F11" s="10">
        <v>4622.5</v>
      </c>
      <c r="G11" s="10">
        <v>70104</v>
      </c>
      <c r="H11" s="10">
        <v>266100</v>
      </c>
      <c r="I11" s="10">
        <v>47548625</v>
      </c>
      <c r="J11" s="10">
        <v>1627523</v>
      </c>
      <c r="K11" s="23"/>
      <c r="L11" s="9" t="s">
        <v>255</v>
      </c>
      <c r="M11" s="10">
        <v>2523.3333333333335</v>
      </c>
      <c r="N11" s="10">
        <v>134843.16666666666</v>
      </c>
      <c r="O11" s="10">
        <v>0</v>
      </c>
      <c r="P11" s="10">
        <v>4567608</v>
      </c>
      <c r="Q11" s="10">
        <v>1052311</v>
      </c>
      <c r="R11" s="10">
        <v>3974908</v>
      </c>
      <c r="S11" s="10">
        <v>18871</v>
      </c>
      <c r="T11" s="10">
        <v>40600.333333333336</v>
      </c>
      <c r="U11" s="10">
        <v>0</v>
      </c>
      <c r="V11" s="10">
        <v>385924.5</v>
      </c>
      <c r="W11" s="10">
        <v>246213.5</v>
      </c>
    </row>
    <row r="12" spans="1:23" x14ac:dyDescent="0.2">
      <c r="A12" s="9" t="s">
        <v>256</v>
      </c>
      <c r="B12" s="10">
        <v>1789001</v>
      </c>
      <c r="C12" s="10">
        <v>5405646</v>
      </c>
      <c r="D12" s="10">
        <v>2096457</v>
      </c>
      <c r="E12" s="10">
        <v>2446293</v>
      </c>
      <c r="F12" s="10">
        <v>2271446</v>
      </c>
      <c r="G12" s="10">
        <v>0</v>
      </c>
      <c r="H12" s="10">
        <v>952141</v>
      </c>
      <c r="I12" s="10">
        <v>4957725</v>
      </c>
      <c r="J12" s="10">
        <v>0</v>
      </c>
      <c r="L12" s="9" t="s">
        <v>256</v>
      </c>
      <c r="M12" s="10">
        <v>5190456.5</v>
      </c>
      <c r="N12" s="10">
        <v>4567129.5</v>
      </c>
      <c r="O12" s="10">
        <v>3434116</v>
      </c>
      <c r="P12" s="10">
        <v>7545243</v>
      </c>
      <c r="Q12" s="10">
        <v>0</v>
      </c>
      <c r="R12" s="10">
        <v>10838617</v>
      </c>
      <c r="S12" s="10">
        <v>4838305</v>
      </c>
      <c r="T12" s="10">
        <v>4283</v>
      </c>
      <c r="U12" s="10">
        <v>5690384.5</v>
      </c>
      <c r="V12" s="10">
        <v>4153693</v>
      </c>
      <c r="W12" s="10">
        <v>807089.5</v>
      </c>
    </row>
    <row r="13" spans="1:23" x14ac:dyDescent="0.2">
      <c r="A13" s="11" t="s">
        <v>267</v>
      </c>
      <c r="B13" s="5">
        <f>SUM(B5:B12)</f>
        <v>18540601.5</v>
      </c>
      <c r="C13" s="5">
        <f t="shared" ref="C13:J13" si="0">SUM(C5:C12)</f>
        <v>22282366</v>
      </c>
      <c r="D13" s="5">
        <f t="shared" si="0"/>
        <v>28275396</v>
      </c>
      <c r="E13" s="5">
        <f t="shared" si="0"/>
        <v>7815825</v>
      </c>
      <c r="F13" s="5">
        <f t="shared" si="0"/>
        <v>5541791.5</v>
      </c>
      <c r="G13" s="5">
        <f t="shared" si="0"/>
        <v>12371243</v>
      </c>
      <c r="H13" s="5">
        <f t="shared" si="0"/>
        <v>19244216</v>
      </c>
      <c r="I13" s="5">
        <f t="shared" si="0"/>
        <v>81082621</v>
      </c>
      <c r="J13" s="5">
        <f t="shared" si="0"/>
        <v>10677907</v>
      </c>
      <c r="L13" s="5" t="s">
        <v>267</v>
      </c>
      <c r="M13" s="5">
        <f>SUM(M5:M12)</f>
        <v>22587764.166666664</v>
      </c>
      <c r="N13" s="5">
        <f t="shared" ref="N13" si="1">SUM(N5:N12)</f>
        <v>22869518.5</v>
      </c>
      <c r="O13" s="5">
        <f t="shared" ref="O13" si="2">SUM(O5:O12)</f>
        <v>22530992</v>
      </c>
      <c r="P13" s="5">
        <f t="shared" ref="P13" si="3">SUM(P5:P12)</f>
        <v>43410104</v>
      </c>
      <c r="Q13" s="5">
        <f t="shared" ref="Q13" si="4">SUM(Q5:Q12)</f>
        <v>47396628</v>
      </c>
      <c r="R13" s="5">
        <f t="shared" ref="R13" si="5">SUM(R5:R12)</f>
        <v>62879176</v>
      </c>
      <c r="S13" s="5">
        <f t="shared" ref="S13" si="6">SUM(S5:S12)</f>
        <v>12237877</v>
      </c>
      <c r="T13" s="5">
        <f t="shared" ref="T13" si="7">SUM(T5:T12)</f>
        <v>14961782.000000002</v>
      </c>
      <c r="U13" s="5">
        <f t="shared" ref="U13" si="8">SUM(U5:U12)</f>
        <v>28569290</v>
      </c>
      <c r="V13" s="5">
        <f t="shared" ref="V13" si="9">SUM(V5:V12)</f>
        <v>36355807</v>
      </c>
      <c r="W13" s="5">
        <f t="shared" ref="W13" si="10">SUM(W5:W12)</f>
        <v>21651820.5</v>
      </c>
    </row>
    <row r="14" spans="1:23" x14ac:dyDescent="0.2">
      <c r="A14" s="9" t="s">
        <v>257</v>
      </c>
      <c r="B14" s="10">
        <v>2663932</v>
      </c>
      <c r="C14" s="10">
        <v>3011943.3333333335</v>
      </c>
      <c r="D14" s="10">
        <v>2058542</v>
      </c>
      <c r="E14" s="10">
        <v>1907155.5</v>
      </c>
      <c r="F14" s="10">
        <v>423014.5</v>
      </c>
      <c r="G14" s="10">
        <v>329237</v>
      </c>
      <c r="H14" s="10">
        <v>7514379</v>
      </c>
      <c r="I14" s="10">
        <v>10692424</v>
      </c>
      <c r="J14" s="10">
        <v>3384506</v>
      </c>
      <c r="L14" s="9" t="s">
        <v>257</v>
      </c>
      <c r="M14" s="10">
        <v>2622313.1666666665</v>
      </c>
      <c r="N14" s="10">
        <v>2937301</v>
      </c>
      <c r="O14" s="10">
        <v>4672737</v>
      </c>
      <c r="P14" s="10">
        <v>813449</v>
      </c>
      <c r="Q14" s="10">
        <v>0</v>
      </c>
      <c r="R14" s="10">
        <v>12677463</v>
      </c>
      <c r="S14" s="10">
        <v>5741745</v>
      </c>
      <c r="T14" s="10">
        <v>1162462</v>
      </c>
      <c r="U14" s="10">
        <v>7011177</v>
      </c>
      <c r="V14" s="10">
        <v>531421.5</v>
      </c>
      <c r="W14" s="10">
        <v>13270212</v>
      </c>
    </row>
    <row r="15" spans="1:23" s="1" customFormat="1" x14ac:dyDescent="0.2">
      <c r="A15" s="9" t="s">
        <v>258</v>
      </c>
      <c r="B15" s="10">
        <v>4806562</v>
      </c>
      <c r="C15" s="10">
        <v>4101868</v>
      </c>
      <c r="D15" s="10">
        <v>2642188</v>
      </c>
      <c r="E15" s="10">
        <v>438601</v>
      </c>
      <c r="F15" s="10">
        <v>89834</v>
      </c>
      <c r="G15" s="10">
        <v>7859679</v>
      </c>
      <c r="H15" s="10">
        <v>1128867</v>
      </c>
      <c r="I15" s="10">
        <v>6854511</v>
      </c>
      <c r="J15" s="10">
        <v>560900</v>
      </c>
      <c r="K15" s="23"/>
      <c r="L15" s="9" t="s">
        <v>258</v>
      </c>
      <c r="M15" s="10">
        <v>2128545.8333333335</v>
      </c>
      <c r="N15" s="10">
        <v>2907924</v>
      </c>
      <c r="O15" s="10">
        <v>6949248</v>
      </c>
      <c r="P15" s="10">
        <v>1472173</v>
      </c>
      <c r="Q15" s="10">
        <v>2686</v>
      </c>
      <c r="R15" s="10">
        <v>19428899</v>
      </c>
      <c r="S15" s="10">
        <v>11906314</v>
      </c>
      <c r="T15" s="10">
        <v>3058102.3333333335</v>
      </c>
      <c r="U15" s="10">
        <v>934380.5</v>
      </c>
      <c r="V15" s="10">
        <v>1130847</v>
      </c>
      <c r="W15" s="10">
        <v>4421166.75</v>
      </c>
    </row>
    <row r="16" spans="1:23" s="1" customFormat="1" x14ac:dyDescent="0.2">
      <c r="A16" s="9" t="s">
        <v>259</v>
      </c>
      <c r="B16" s="10">
        <v>2170158</v>
      </c>
      <c r="C16" s="10">
        <v>2291042.6666666665</v>
      </c>
      <c r="D16" s="10">
        <v>51299664</v>
      </c>
      <c r="E16" s="10">
        <v>476239.5</v>
      </c>
      <c r="F16" s="10">
        <v>297753.5</v>
      </c>
      <c r="G16" s="10">
        <v>1530230</v>
      </c>
      <c r="H16" s="10">
        <v>0</v>
      </c>
      <c r="I16" s="10">
        <v>50285781</v>
      </c>
      <c r="J16" s="10">
        <v>220211</v>
      </c>
      <c r="K16" s="23"/>
      <c r="L16" s="9" t="s">
        <v>259</v>
      </c>
      <c r="M16" s="10">
        <v>12087.666666666666</v>
      </c>
      <c r="N16" s="10">
        <v>5481.166666666667</v>
      </c>
      <c r="O16" s="10">
        <v>0</v>
      </c>
      <c r="P16" s="10">
        <v>191576</v>
      </c>
      <c r="Q16" s="10">
        <v>472097</v>
      </c>
      <c r="R16" s="10">
        <v>10648242</v>
      </c>
      <c r="S16" s="10">
        <v>258821</v>
      </c>
      <c r="T16" s="10">
        <v>2094146.6666666667</v>
      </c>
      <c r="U16" s="10">
        <v>2865567</v>
      </c>
      <c r="V16" s="10">
        <v>194190.5</v>
      </c>
      <c r="W16" s="10">
        <v>690909</v>
      </c>
    </row>
    <row r="17" spans="1:23" x14ac:dyDescent="0.2">
      <c r="A17" s="11" t="s">
        <v>268</v>
      </c>
      <c r="B17" s="5">
        <f>SUM(B14:B16)</f>
        <v>9640652</v>
      </c>
      <c r="C17" s="5">
        <f t="shared" ref="C17:J17" si="11">SUM(C14:C16)</f>
        <v>9404854</v>
      </c>
      <c r="D17" s="5">
        <f t="shared" si="11"/>
        <v>56000394</v>
      </c>
      <c r="E17" s="5">
        <f t="shared" si="11"/>
        <v>2821996</v>
      </c>
      <c r="F17" s="5">
        <f t="shared" si="11"/>
        <v>810602</v>
      </c>
      <c r="G17" s="5">
        <f t="shared" si="11"/>
        <v>9719146</v>
      </c>
      <c r="H17" s="5">
        <f t="shared" si="11"/>
        <v>8643246</v>
      </c>
      <c r="I17" s="5">
        <f t="shared" si="11"/>
        <v>67832716</v>
      </c>
      <c r="J17" s="5">
        <f t="shared" si="11"/>
        <v>4165617</v>
      </c>
      <c r="L17" s="21" t="s">
        <v>268</v>
      </c>
      <c r="M17" s="5">
        <f>SUM(M14:M16)</f>
        <v>4762946.666666667</v>
      </c>
      <c r="N17" s="5">
        <f t="shared" ref="N17" si="12">SUM(N14:N16)</f>
        <v>5850706.166666667</v>
      </c>
      <c r="O17" s="5">
        <f t="shared" ref="O17" si="13">SUM(O14:O16)</f>
        <v>11621985</v>
      </c>
      <c r="P17" s="5">
        <f t="shared" ref="P17" si="14">SUM(P14:P16)</f>
        <v>2477198</v>
      </c>
      <c r="Q17" s="5">
        <f t="shared" ref="Q17" si="15">SUM(Q14:Q16)</f>
        <v>474783</v>
      </c>
      <c r="R17" s="5">
        <f t="shared" ref="R17" si="16">SUM(R14:R16)</f>
        <v>42754604</v>
      </c>
      <c r="S17" s="5">
        <f t="shared" ref="S17" si="17">SUM(S14:S16)</f>
        <v>17906880</v>
      </c>
      <c r="T17" s="5">
        <f t="shared" ref="T17" si="18">SUM(T14:T16)</f>
        <v>6314711.0000000009</v>
      </c>
      <c r="U17" s="5">
        <f t="shared" ref="U17" si="19">SUM(U14:U16)</f>
        <v>10811124.5</v>
      </c>
      <c r="V17" s="5">
        <f t="shared" ref="V17" si="20">SUM(V14:V16)</f>
        <v>1856459</v>
      </c>
      <c r="W17" s="5">
        <f t="shared" ref="W17" si="21">SUM(W14:W16)</f>
        <v>18382287.75</v>
      </c>
    </row>
    <row r="18" spans="1:23" x14ac:dyDescent="0.2">
      <c r="A18" s="11" t="s">
        <v>3</v>
      </c>
      <c r="B18" s="5">
        <f>+B17+B13</f>
        <v>28181253.5</v>
      </c>
      <c r="C18" s="5">
        <f t="shared" ref="C18:J18" si="22">+C17+C13</f>
        <v>31687220</v>
      </c>
      <c r="D18" s="5">
        <f t="shared" si="22"/>
        <v>84275790</v>
      </c>
      <c r="E18" s="5">
        <f t="shared" si="22"/>
        <v>10637821</v>
      </c>
      <c r="F18" s="5">
        <f t="shared" si="22"/>
        <v>6352393.5</v>
      </c>
      <c r="G18" s="5">
        <f t="shared" si="22"/>
        <v>22090389</v>
      </c>
      <c r="H18" s="5">
        <f t="shared" si="22"/>
        <v>27887462</v>
      </c>
      <c r="I18" s="5">
        <f t="shared" si="22"/>
        <v>148915337</v>
      </c>
      <c r="J18" s="5">
        <f t="shared" si="22"/>
        <v>14843524</v>
      </c>
      <c r="L18" s="21" t="s">
        <v>3</v>
      </c>
      <c r="M18" s="5">
        <f>+M17+M13</f>
        <v>27350710.833333332</v>
      </c>
      <c r="N18" s="5">
        <f t="shared" ref="N18" si="23">+N17+N13</f>
        <v>28720224.666666668</v>
      </c>
      <c r="O18" s="5">
        <f t="shared" ref="O18" si="24">+O17+O13</f>
        <v>34152977</v>
      </c>
      <c r="P18" s="5">
        <f t="shared" ref="P18" si="25">+P17+P13</f>
        <v>45887302</v>
      </c>
      <c r="Q18" s="5">
        <f t="shared" ref="Q18" si="26">+Q17+Q13</f>
        <v>47871411</v>
      </c>
      <c r="R18" s="5">
        <f t="shared" ref="R18" si="27">+R17+R13</f>
        <v>105633780</v>
      </c>
      <c r="S18" s="5">
        <f t="shared" ref="S18" si="28">+S17+S13</f>
        <v>30144757</v>
      </c>
      <c r="T18" s="5">
        <f t="shared" ref="T18" si="29">+T17+T13</f>
        <v>21276493.000000004</v>
      </c>
      <c r="U18" s="5">
        <f t="shared" ref="U18" si="30">+U17+U13</f>
        <v>39380414.5</v>
      </c>
      <c r="V18" s="5">
        <f t="shared" ref="V18" si="31">+V17+V13</f>
        <v>38212266</v>
      </c>
      <c r="W18" s="5">
        <f t="shared" ref="W18" si="32">+W17+W13</f>
        <v>40034108.25</v>
      </c>
    </row>
    <row r="19" spans="1:23" x14ac:dyDescent="0.2">
      <c r="A19" s="9" t="s">
        <v>4</v>
      </c>
      <c r="B19" s="10">
        <v>7935</v>
      </c>
      <c r="C19" s="10">
        <v>27361</v>
      </c>
      <c r="D19" s="10">
        <v>431</v>
      </c>
      <c r="E19" s="10">
        <v>7851</v>
      </c>
      <c r="F19" s="10">
        <v>2718</v>
      </c>
      <c r="G19" s="10">
        <v>452</v>
      </c>
      <c r="H19" s="10">
        <v>2213</v>
      </c>
      <c r="I19" s="10">
        <v>888</v>
      </c>
      <c r="J19" s="10">
        <v>915</v>
      </c>
      <c r="L19" s="9" t="s">
        <v>4</v>
      </c>
      <c r="M19" s="10">
        <v>5480</v>
      </c>
      <c r="N19" s="10">
        <v>8011</v>
      </c>
      <c r="O19" s="10">
        <v>9</v>
      </c>
      <c r="P19" s="10">
        <v>59</v>
      </c>
      <c r="Q19" s="10">
        <v>28</v>
      </c>
      <c r="R19" s="10">
        <v>542</v>
      </c>
      <c r="S19" s="10">
        <v>6</v>
      </c>
      <c r="T19" s="10">
        <v>4248</v>
      </c>
      <c r="U19" s="10">
        <v>939</v>
      </c>
      <c r="V19" s="10">
        <v>542</v>
      </c>
      <c r="W19" s="10">
        <v>1886</v>
      </c>
    </row>
    <row r="20" spans="1:23" x14ac:dyDescent="0.2">
      <c r="A20" s="9" t="s">
        <v>5</v>
      </c>
      <c r="B20" s="10">
        <v>16</v>
      </c>
      <c r="C20" s="10">
        <v>55</v>
      </c>
      <c r="D20" s="10">
        <v>3</v>
      </c>
      <c r="E20" s="10">
        <v>13</v>
      </c>
      <c r="F20" s="10">
        <v>7</v>
      </c>
      <c r="G20" s="10">
        <v>2</v>
      </c>
      <c r="H20" s="10">
        <v>5</v>
      </c>
      <c r="I20" s="10">
        <v>3</v>
      </c>
      <c r="J20" s="10">
        <v>2</v>
      </c>
      <c r="L20" s="9" t="s">
        <v>5</v>
      </c>
      <c r="M20" s="10">
        <v>38</v>
      </c>
      <c r="N20" s="10">
        <v>135</v>
      </c>
      <c r="O20" s="10">
        <v>5</v>
      </c>
      <c r="P20" s="10">
        <v>12</v>
      </c>
      <c r="Q20" s="10">
        <v>10</v>
      </c>
      <c r="R20" s="10">
        <v>9</v>
      </c>
      <c r="S20" s="10">
        <v>2</v>
      </c>
      <c r="T20" s="10">
        <v>132</v>
      </c>
      <c r="U20" s="10">
        <v>20</v>
      </c>
      <c r="V20" s="10">
        <v>18</v>
      </c>
      <c r="W20" s="10">
        <v>36</v>
      </c>
    </row>
    <row r="21" spans="1:23" ht="13.5" thickBot="1" x14ac:dyDescent="0.25">
      <c r="M21" s="3"/>
      <c r="N21" s="3"/>
      <c r="O21" s="3"/>
      <c r="P21" s="3"/>
      <c r="Q21" s="3"/>
      <c r="R21" s="3"/>
      <c r="S21" s="3"/>
      <c r="T21" s="3"/>
      <c r="U21" s="3"/>
    </row>
    <row r="22" spans="1:23" ht="13.5" thickBot="1" x14ac:dyDescent="0.25">
      <c r="A22" s="120" t="s">
        <v>271</v>
      </c>
      <c r="B22" s="121"/>
      <c r="C22" s="121"/>
      <c r="D22" s="121"/>
      <c r="E22" s="121"/>
      <c r="F22" s="121"/>
      <c r="G22" s="121"/>
      <c r="H22" s="121"/>
      <c r="I22" s="121"/>
      <c r="J22" s="121"/>
      <c r="L22" s="119" t="s">
        <v>271</v>
      </c>
      <c r="M22" s="119"/>
      <c r="N22" s="119"/>
      <c r="O22" s="119"/>
      <c r="P22" s="119"/>
      <c r="Q22" s="119"/>
      <c r="R22" s="119"/>
      <c r="S22" s="119"/>
      <c r="T22" s="119"/>
      <c r="U22" s="119"/>
      <c r="V22" s="119"/>
      <c r="W22" s="119"/>
    </row>
    <row r="23" spans="1:23" x14ac:dyDescent="0.2">
      <c r="A23" s="12" t="s">
        <v>272</v>
      </c>
      <c r="B23" s="13">
        <f>+B5/$B$18</f>
        <v>5.2311743336753987E-2</v>
      </c>
      <c r="C23" s="13">
        <f>+C5/$C$18</f>
        <v>4.0641547812230505E-2</v>
      </c>
      <c r="D23" s="13">
        <f>+D5/$D$18</f>
        <v>8.3665071546644657E-3</v>
      </c>
      <c r="E23" s="13">
        <f>+E5/$E$18</f>
        <v>0.13503757019412152</v>
      </c>
      <c r="F23" s="13">
        <f>+F5/$F$18</f>
        <v>0.18487362283208683</v>
      </c>
      <c r="G23" s="13">
        <f>+G5/$G$18</f>
        <v>5.596116935740697E-2</v>
      </c>
      <c r="H23" s="13">
        <f>+H5/$H$18</f>
        <v>0.22898035683562742</v>
      </c>
      <c r="I23" s="13">
        <f>+I5/$I$18</f>
        <v>2.0921968567952139E-2</v>
      </c>
      <c r="J23" s="13">
        <f>+J5/$J$18</f>
        <v>8.4666282750645999E-2</v>
      </c>
      <c r="L23" s="17" t="s">
        <v>272</v>
      </c>
      <c r="M23" s="13">
        <f>+M5/$M$18</f>
        <v>7.6082702664674803E-2</v>
      </c>
      <c r="N23" s="13">
        <f>+N5/$N$18</f>
        <v>8.0290098473463647E-2</v>
      </c>
      <c r="O23" s="13">
        <f>+O5/$O$18</f>
        <v>7.1039810087419317E-2</v>
      </c>
      <c r="P23" s="13">
        <f>+P5/$P$18</f>
        <v>0.16806296434686877</v>
      </c>
      <c r="Q23" s="13">
        <f>+Q5/$Q$18</f>
        <v>0.19951536419095731</v>
      </c>
      <c r="R23" s="13">
        <f>+R5/$R$18</f>
        <v>0.16466131383351046</v>
      </c>
      <c r="S23" s="13">
        <f>+S5/$S$18</f>
        <v>4.3753877332632009E-2</v>
      </c>
      <c r="T23" s="13">
        <f>+T5/$T$18</f>
        <v>6.4894905377498063E-2</v>
      </c>
      <c r="U23" s="13">
        <f>+U5/$U$18</f>
        <v>0.21157825801960514</v>
      </c>
      <c r="V23" s="13">
        <f>+V5/$V$18</f>
        <v>0.18086446378238863</v>
      </c>
      <c r="W23" s="13">
        <f>+W5/$W$18</f>
        <v>4.7351635464491705E-2</v>
      </c>
    </row>
    <row r="24" spans="1:23" x14ac:dyDescent="0.2">
      <c r="A24" s="12" t="s">
        <v>273</v>
      </c>
      <c r="B24" s="13">
        <f t="shared" ref="B24:B36" si="33">+B6/$B$18</f>
        <v>1.8098307798835138E-2</v>
      </c>
      <c r="C24" s="13">
        <f t="shared" ref="C24:C36" si="34">+C6/$C$18</f>
        <v>1.3535635712652188E-2</v>
      </c>
      <c r="D24" s="13">
        <f t="shared" ref="D24:D36" si="35">+D6/$D$18</f>
        <v>3.9308358901174345E-2</v>
      </c>
      <c r="E24" s="13">
        <f t="shared" ref="E24:E36" si="36">+E6/$E$18</f>
        <v>3.6979612648116562E-2</v>
      </c>
      <c r="F24" s="13">
        <f t="shared" ref="F24:F36" si="37">+F6/$F$18</f>
        <v>2.1358642218873878E-2</v>
      </c>
      <c r="G24" s="13">
        <f t="shared" ref="G24:G36" si="38">+G6/$G$18</f>
        <v>4.6289904627754633E-2</v>
      </c>
      <c r="H24" s="13">
        <f t="shared" ref="H24:H36" si="39">+H6/$H$18</f>
        <v>3.6046091250612908E-2</v>
      </c>
      <c r="I24" s="13">
        <f t="shared" ref="I24:I36" si="40">+I6/$I$18</f>
        <v>4.2023878306100867E-2</v>
      </c>
      <c r="J24" s="13">
        <f t="shared" ref="J24:J36" si="41">+J6/$J$18</f>
        <v>4.1686798903009824E-2</v>
      </c>
      <c r="L24" s="12" t="s">
        <v>273</v>
      </c>
      <c r="M24" s="13">
        <f t="shared" ref="M24:M36" si="42">+M6/$M$18</f>
        <v>1.7518015147260192E-2</v>
      </c>
      <c r="N24" s="13">
        <f t="shared" ref="N24:N36" si="43">+N6/$N$18</f>
        <v>1.6243518475725943E-2</v>
      </c>
      <c r="O24" s="13">
        <f t="shared" ref="O24:O36" si="44">+O6/$O$18</f>
        <v>3.1535757483161717E-3</v>
      </c>
      <c r="P24" s="13">
        <f t="shared" ref="P24:P36" si="45">+P6/$P$18</f>
        <v>1.5849918567886166E-3</v>
      </c>
      <c r="Q24" s="13">
        <f t="shared" ref="Q24:Q36" si="46">+Q6/$Q$18</f>
        <v>9.4256674406359149E-4</v>
      </c>
      <c r="R24" s="13">
        <f t="shared" ref="R24:R36" si="47">+R6/$R$18</f>
        <v>1.8798342727108697E-3</v>
      </c>
      <c r="S24" s="13">
        <f t="shared" ref="S24:S36" si="48">+S6/$S$18</f>
        <v>1.8895159778531305E-3</v>
      </c>
      <c r="T24" s="13">
        <f t="shared" ref="T24:T36" si="49">+T6/$T$18</f>
        <v>1.5022055874841151E-3</v>
      </c>
      <c r="U24" s="13">
        <f t="shared" ref="U24:U36" si="50">+U6/$U$18</f>
        <v>1.1895126192742334E-3</v>
      </c>
      <c r="V24" s="13">
        <f t="shared" ref="V24:V36" si="51">+V6/$V$18</f>
        <v>4.4142108714515906E-3</v>
      </c>
      <c r="W24" s="13">
        <f t="shared" ref="W24:W36" si="52">+W6/$W$18</f>
        <v>3.4813364426569939E-2</v>
      </c>
    </row>
    <row r="25" spans="1:23" x14ac:dyDescent="0.2">
      <c r="A25" s="12" t="s">
        <v>274</v>
      </c>
      <c r="B25" s="13">
        <f t="shared" si="33"/>
        <v>5.4993135773751159E-2</v>
      </c>
      <c r="C25" s="13">
        <f t="shared" si="34"/>
        <v>6.8445775089557667E-2</v>
      </c>
      <c r="D25" s="13">
        <f t="shared" si="35"/>
        <v>2.7037907327834006E-2</v>
      </c>
      <c r="E25" s="13">
        <f t="shared" si="36"/>
        <v>2.6237751133432307E-2</v>
      </c>
      <c r="F25" s="13">
        <f t="shared" si="37"/>
        <v>9.3374489473928207E-2</v>
      </c>
      <c r="G25" s="13">
        <f t="shared" si="38"/>
        <v>0.14143598829337048</v>
      </c>
      <c r="H25" s="13">
        <f t="shared" si="39"/>
        <v>0.10511666497295451</v>
      </c>
      <c r="I25" s="13">
        <f t="shared" si="40"/>
        <v>1.2585647910799141E-2</v>
      </c>
      <c r="J25" s="13">
        <f t="shared" si="41"/>
        <v>1.9218145232897523E-2</v>
      </c>
      <c r="L25" s="12" t="s">
        <v>274</v>
      </c>
      <c r="M25" s="13">
        <f t="shared" si="42"/>
        <v>0.14372088379299588</v>
      </c>
      <c r="N25" s="13">
        <f t="shared" si="43"/>
        <v>0.13084070117650193</v>
      </c>
      <c r="O25" s="13">
        <f t="shared" si="44"/>
        <v>0.10709947774098873</v>
      </c>
      <c r="P25" s="13">
        <f t="shared" si="45"/>
        <v>7.6706187694364769E-2</v>
      </c>
      <c r="Q25" s="13">
        <f t="shared" si="46"/>
        <v>0.49811970238353742</v>
      </c>
      <c r="R25" s="13">
        <f t="shared" si="47"/>
        <v>3.9725322714003038E-2</v>
      </c>
      <c r="S25" s="13">
        <f t="shared" si="48"/>
        <v>3.7489968819453413E-2</v>
      </c>
      <c r="T25" s="13">
        <f t="shared" si="49"/>
        <v>0.21871632384779446</v>
      </c>
      <c r="U25" s="13">
        <f t="shared" si="50"/>
        <v>0.12716826533148859</v>
      </c>
      <c r="V25" s="13">
        <f t="shared" si="51"/>
        <v>0.1999702922616523</v>
      </c>
      <c r="W25" s="13">
        <f t="shared" si="52"/>
        <v>0.13937630295536807</v>
      </c>
    </row>
    <row r="26" spans="1:23" x14ac:dyDescent="0.2">
      <c r="A26" s="12" t="s">
        <v>275</v>
      </c>
      <c r="B26" s="13">
        <f t="shared" si="33"/>
        <v>0.16537046515691717</v>
      </c>
      <c r="C26" s="13">
        <f t="shared" si="34"/>
        <v>0.23965879619606895</v>
      </c>
      <c r="D26" s="13">
        <f t="shared" si="35"/>
        <v>4.9503789878445517E-2</v>
      </c>
      <c r="E26" s="13">
        <f t="shared" si="36"/>
        <v>0.16702452504135951</v>
      </c>
      <c r="F26" s="13">
        <f t="shared" si="37"/>
        <v>0.10912681967828347</v>
      </c>
      <c r="G26" s="13">
        <f t="shared" si="38"/>
        <v>2.2873703129446928E-2</v>
      </c>
      <c r="H26" s="13">
        <f t="shared" si="39"/>
        <v>8.4783154522989582E-2</v>
      </c>
      <c r="I26" s="13">
        <f t="shared" si="40"/>
        <v>4.3341398743905066E-2</v>
      </c>
      <c r="J26" s="13">
        <f t="shared" si="41"/>
        <v>0.28364511015039284</v>
      </c>
      <c r="L26" s="12" t="s">
        <v>275</v>
      </c>
      <c r="M26" s="13">
        <f t="shared" si="42"/>
        <v>8.289570658020376E-2</v>
      </c>
      <c r="N26" s="13">
        <f t="shared" si="43"/>
        <v>0.10246324790820462</v>
      </c>
      <c r="O26" s="13">
        <f t="shared" si="44"/>
        <v>9.7664721877685795E-2</v>
      </c>
      <c r="P26" s="13">
        <f t="shared" si="45"/>
        <v>9.4846892501982361E-2</v>
      </c>
      <c r="Q26" s="13">
        <f t="shared" si="46"/>
        <v>5.741096705923291E-2</v>
      </c>
      <c r="R26" s="13">
        <f t="shared" si="47"/>
        <v>5.3869387235787644E-2</v>
      </c>
      <c r="S26" s="13">
        <f t="shared" si="48"/>
        <v>4.2011683822828626E-2</v>
      </c>
      <c r="T26" s="13">
        <f t="shared" si="49"/>
        <v>0.11104157688644144</v>
      </c>
      <c r="U26" s="13">
        <f t="shared" si="50"/>
        <v>8.2356192568770442E-2</v>
      </c>
      <c r="V26" s="13">
        <f t="shared" si="51"/>
        <v>0.10392355428489899</v>
      </c>
      <c r="W26" s="13">
        <f t="shared" si="52"/>
        <v>2.9804060891002862E-2</v>
      </c>
    </row>
    <row r="27" spans="1:23" x14ac:dyDescent="0.2">
      <c r="A27" s="12" t="s">
        <v>276</v>
      </c>
      <c r="B27" s="13">
        <f t="shared" si="33"/>
        <v>1.9535096265324039E-2</v>
      </c>
      <c r="C27" s="13">
        <f t="shared" si="34"/>
        <v>2.3787150361144545E-2</v>
      </c>
      <c r="D27" s="13">
        <f t="shared" si="35"/>
        <v>1.4593087765774726E-2</v>
      </c>
      <c r="E27" s="13">
        <f t="shared" si="36"/>
        <v>1.4095461843172583E-3</v>
      </c>
      <c r="F27" s="13">
        <f t="shared" si="37"/>
        <v>2.4338857471597124E-3</v>
      </c>
      <c r="G27" s="13">
        <f t="shared" si="38"/>
        <v>3.1528190834484624E-3</v>
      </c>
      <c r="H27" s="13">
        <f t="shared" si="39"/>
        <v>3.0885635989391935E-2</v>
      </c>
      <c r="I27" s="13">
        <f t="shared" si="40"/>
        <v>3.1774712365590659E-2</v>
      </c>
      <c r="J27" s="13">
        <f t="shared" si="41"/>
        <v>0</v>
      </c>
      <c r="L27" s="12" t="s">
        <v>276</v>
      </c>
      <c r="M27" s="13">
        <f t="shared" si="42"/>
        <v>1.7736723661630611E-2</v>
      </c>
      <c r="N27" s="13">
        <f t="shared" si="43"/>
        <v>2.1473700403040023E-2</v>
      </c>
      <c r="O27" s="13">
        <f t="shared" si="44"/>
        <v>3.8711940104079363E-2</v>
      </c>
      <c r="P27" s="13">
        <f t="shared" si="45"/>
        <v>3.0858863744048406E-2</v>
      </c>
      <c r="Q27" s="13">
        <f t="shared" si="46"/>
        <v>2.1030276295804191E-2</v>
      </c>
      <c r="R27" s="13">
        <f t="shared" si="47"/>
        <v>4.298413821790719E-2</v>
      </c>
      <c r="S27" s="13">
        <f t="shared" si="48"/>
        <v>0</v>
      </c>
      <c r="T27" s="13">
        <f t="shared" si="49"/>
        <v>9.4639359346799609E-2</v>
      </c>
      <c r="U27" s="13">
        <f t="shared" si="50"/>
        <v>3.7702701173955397E-2</v>
      </c>
      <c r="V27" s="13">
        <f t="shared" si="51"/>
        <v>0.12659263651100933</v>
      </c>
      <c r="W27" s="13">
        <f t="shared" si="52"/>
        <v>2.3957059165917602E-2</v>
      </c>
    </row>
    <row r="28" spans="1:23" x14ac:dyDescent="0.2">
      <c r="A28" s="12" t="s">
        <v>277</v>
      </c>
      <c r="B28" s="13">
        <f t="shared" si="33"/>
        <v>0.12994812313795764</v>
      </c>
      <c r="C28" s="13">
        <f t="shared" si="34"/>
        <v>0.10754104230874992</v>
      </c>
      <c r="D28" s="13">
        <f t="shared" si="35"/>
        <v>4.982538876230054E-2</v>
      </c>
      <c r="E28" s="13">
        <f t="shared" si="36"/>
        <v>0.12238657710070512</v>
      </c>
      <c r="F28" s="13">
        <f t="shared" si="37"/>
        <v>0.10292584991783019</v>
      </c>
      <c r="G28" s="13">
        <f t="shared" si="38"/>
        <v>0.28714120878541344</v>
      </c>
      <c r="H28" s="13">
        <f t="shared" si="39"/>
        <v>0.16057086872946702</v>
      </c>
      <c r="I28" s="13">
        <f t="shared" si="40"/>
        <v>4.1248484701075484E-2</v>
      </c>
      <c r="J28" s="13">
        <f t="shared" si="41"/>
        <v>0.18050302610081001</v>
      </c>
      <c r="L28" s="12" t="s">
        <v>277</v>
      </c>
      <c r="M28" s="13">
        <f t="shared" si="42"/>
        <v>0.29803617840157903</v>
      </c>
      <c r="N28" s="13">
        <f t="shared" si="43"/>
        <v>0.2812585008329902</v>
      </c>
      <c r="O28" s="13">
        <f t="shared" si="44"/>
        <v>0.24148746974531679</v>
      </c>
      <c r="P28" s="13">
        <f t="shared" si="45"/>
        <v>0.30998614823769766</v>
      </c>
      <c r="Q28" s="13">
        <f t="shared" si="46"/>
        <v>0.19108120711127566</v>
      </c>
      <c r="R28" s="13">
        <f t="shared" si="47"/>
        <v>0.15190159814407853</v>
      </c>
      <c r="S28" s="13">
        <f t="shared" si="48"/>
        <v>0.11969690118915206</v>
      </c>
      <c r="T28" s="13">
        <f t="shared" si="49"/>
        <v>0.21030325188773669</v>
      </c>
      <c r="U28" s="13">
        <f t="shared" si="50"/>
        <v>0.12097674847988205</v>
      </c>
      <c r="V28" s="13">
        <f t="shared" si="51"/>
        <v>0.21685203122997207</v>
      </c>
      <c r="W28" s="13">
        <f t="shared" si="52"/>
        <v>0.23922177659596053</v>
      </c>
    </row>
    <row r="29" spans="1:23" x14ac:dyDescent="0.2">
      <c r="A29" s="12" t="s">
        <v>278</v>
      </c>
      <c r="B29" s="13">
        <f t="shared" si="33"/>
        <v>0.15416666969764137</v>
      </c>
      <c r="C29" s="13">
        <f t="shared" si="34"/>
        <v>3.8993417535523787E-2</v>
      </c>
      <c r="D29" s="13">
        <f t="shared" si="35"/>
        <v>0.12199911742150385</v>
      </c>
      <c r="E29" s="13">
        <f t="shared" si="36"/>
        <v>1.5683052008489334E-2</v>
      </c>
      <c r="F29" s="13">
        <f t="shared" si="37"/>
        <v>7.276784726890738E-4</v>
      </c>
      <c r="G29" s="13">
        <f t="shared" si="38"/>
        <v>3.1735068133023825E-3</v>
      </c>
      <c r="H29" s="13">
        <f t="shared" si="39"/>
        <v>9.5419224596343683E-3</v>
      </c>
      <c r="I29" s="13">
        <f t="shared" si="40"/>
        <v>0.31929971726149337</v>
      </c>
      <c r="J29" s="13">
        <f t="shared" si="41"/>
        <v>0.1096453241157558</v>
      </c>
      <c r="L29" s="12" t="s">
        <v>278</v>
      </c>
      <c r="M29" s="13">
        <f t="shared" si="42"/>
        <v>9.2258418755904989E-5</v>
      </c>
      <c r="N29" s="13">
        <f t="shared" si="43"/>
        <v>4.695059604570874E-3</v>
      </c>
      <c r="O29" s="13">
        <f t="shared" si="44"/>
        <v>0</v>
      </c>
      <c r="P29" s="13">
        <f t="shared" si="45"/>
        <v>9.9539694009466939E-2</v>
      </c>
      <c r="Q29" s="13">
        <f t="shared" si="46"/>
        <v>2.1982034329424718E-2</v>
      </c>
      <c r="R29" s="13">
        <f t="shared" si="47"/>
        <v>3.7629137194560298E-2</v>
      </c>
      <c r="S29" s="13">
        <f t="shared" si="48"/>
        <v>6.2601267610151907E-4</v>
      </c>
      <c r="T29" s="13">
        <f t="shared" si="49"/>
        <v>1.9082248814846191E-3</v>
      </c>
      <c r="U29" s="13">
        <f t="shared" si="50"/>
        <v>0</v>
      </c>
      <c r="V29" s="13">
        <f t="shared" si="51"/>
        <v>1.0099492660288714E-2</v>
      </c>
      <c r="W29" s="13">
        <f t="shared" si="52"/>
        <v>6.1500932770245983E-3</v>
      </c>
    </row>
    <row r="30" spans="1:23" x14ac:dyDescent="0.2">
      <c r="A30" s="12" t="s">
        <v>279</v>
      </c>
      <c r="B30" s="13">
        <f t="shared" si="33"/>
        <v>6.3481952639189737E-2</v>
      </c>
      <c r="C30" s="13">
        <f t="shared" si="34"/>
        <v>0.17059388611560117</v>
      </c>
      <c r="D30" s="13">
        <f t="shared" si="35"/>
        <v>2.487614770505266E-2</v>
      </c>
      <c r="E30" s="13">
        <f t="shared" si="36"/>
        <v>0.22996185026990021</v>
      </c>
      <c r="F30" s="13">
        <f t="shared" si="37"/>
        <v>0.35757325172000126</v>
      </c>
      <c r="G30" s="13">
        <f t="shared" si="38"/>
        <v>0</v>
      </c>
      <c r="H30" s="13">
        <f t="shared" si="39"/>
        <v>3.4142260776545391E-2</v>
      </c>
      <c r="I30" s="13">
        <f t="shared" si="40"/>
        <v>3.329223906601373E-2</v>
      </c>
      <c r="J30" s="13">
        <f t="shared" si="41"/>
        <v>0</v>
      </c>
      <c r="L30" s="12" t="s">
        <v>279</v>
      </c>
      <c r="M30" s="13">
        <f t="shared" si="42"/>
        <v>0.18977409880236812</v>
      </c>
      <c r="N30" s="13">
        <f t="shared" si="43"/>
        <v>0.15902137093310109</v>
      </c>
      <c r="O30" s="13">
        <f t="shared" si="44"/>
        <v>0.10055100028322568</v>
      </c>
      <c r="P30" s="13">
        <f t="shared" si="45"/>
        <v>0.16442986776603252</v>
      </c>
      <c r="Q30" s="13">
        <f t="shared" si="46"/>
        <v>0</v>
      </c>
      <c r="R30" s="13">
        <f t="shared" si="47"/>
        <v>0.10260559642947549</v>
      </c>
      <c r="S30" s="13">
        <f t="shared" si="48"/>
        <v>0.16050237193817818</v>
      </c>
      <c r="T30" s="13">
        <f t="shared" si="49"/>
        <v>2.0130197208722317E-4</v>
      </c>
      <c r="U30" s="13">
        <f t="shared" si="50"/>
        <v>0.14449783152993476</v>
      </c>
      <c r="V30" s="13">
        <f t="shared" si="51"/>
        <v>0.10870051516965783</v>
      </c>
      <c r="W30" s="13">
        <f t="shared" si="52"/>
        <v>2.0160046902006366E-2</v>
      </c>
    </row>
    <row r="31" spans="1:23" x14ac:dyDescent="0.2">
      <c r="A31" s="14" t="s">
        <v>280</v>
      </c>
      <c r="B31" s="15">
        <f t="shared" si="33"/>
        <v>0.6579054938063702</v>
      </c>
      <c r="C31" s="15">
        <f t="shared" si="34"/>
        <v>0.70319725113152876</v>
      </c>
      <c r="D31" s="15">
        <f t="shared" si="35"/>
        <v>0.3355103049167501</v>
      </c>
      <c r="E31" s="15">
        <f t="shared" si="36"/>
        <v>0.73472048458044181</v>
      </c>
      <c r="F31" s="15">
        <f t="shared" si="37"/>
        <v>0.87239424006085264</v>
      </c>
      <c r="G31" s="15">
        <f t="shared" si="38"/>
        <v>0.56002830009014326</v>
      </c>
      <c r="H31" s="15">
        <f t="shared" si="39"/>
        <v>0.69006695553722319</v>
      </c>
      <c r="I31" s="15">
        <f t="shared" si="40"/>
        <v>0.5444880469229304</v>
      </c>
      <c r="J31" s="15">
        <f t="shared" si="41"/>
        <v>0.71936468725351199</v>
      </c>
      <c r="L31" s="14" t="s">
        <v>280</v>
      </c>
      <c r="M31" s="15">
        <f t="shared" si="42"/>
        <v>0.82585656746946823</v>
      </c>
      <c r="N31" s="15">
        <f t="shared" si="43"/>
        <v>0.79628619780759835</v>
      </c>
      <c r="O31" s="15">
        <f t="shared" si="44"/>
        <v>0.65970799558703186</v>
      </c>
      <c r="P31" s="15">
        <f t="shared" si="45"/>
        <v>0.94601561015725</v>
      </c>
      <c r="Q31" s="15">
        <f t="shared" si="46"/>
        <v>0.99008211811429581</v>
      </c>
      <c r="R31" s="15">
        <f t="shared" si="47"/>
        <v>0.59525632804203354</v>
      </c>
      <c r="S31" s="15">
        <f t="shared" si="48"/>
        <v>0.40597033175619895</v>
      </c>
      <c r="T31" s="15">
        <f t="shared" si="49"/>
        <v>0.70320714978732624</v>
      </c>
      <c r="U31" s="15">
        <f t="shared" si="50"/>
        <v>0.72546950972291058</v>
      </c>
      <c r="V31" s="15">
        <f t="shared" si="51"/>
        <v>0.95141719677131942</v>
      </c>
      <c r="W31" s="15">
        <f t="shared" si="52"/>
        <v>0.5408343396783416</v>
      </c>
    </row>
    <row r="32" spans="1:23" x14ac:dyDescent="0.2">
      <c r="A32" s="12" t="s">
        <v>281</v>
      </c>
      <c r="B32" s="13">
        <f t="shared" si="33"/>
        <v>9.4528513431810263E-2</v>
      </c>
      <c r="C32" s="13">
        <f t="shared" si="34"/>
        <v>9.5052306050620206E-2</v>
      </c>
      <c r="D32" s="13">
        <f t="shared" si="35"/>
        <v>2.4426255749130325E-2</v>
      </c>
      <c r="E32" s="13">
        <f t="shared" si="36"/>
        <v>0.17928065343457086</v>
      </c>
      <c r="F32" s="13">
        <f t="shared" si="37"/>
        <v>6.6591356470596483E-2</v>
      </c>
      <c r="G32" s="13">
        <f t="shared" si="38"/>
        <v>1.4904083400251575E-2</v>
      </c>
      <c r="H32" s="13">
        <f t="shared" si="39"/>
        <v>0.26945367061369729</v>
      </c>
      <c r="I32" s="13">
        <f t="shared" si="40"/>
        <v>7.1802033392974154E-2</v>
      </c>
      <c r="J32" s="13">
        <f t="shared" si="41"/>
        <v>0.22801229681038007</v>
      </c>
      <c r="L32" s="12" t="s">
        <v>281</v>
      </c>
      <c r="M32" s="13">
        <f t="shared" si="42"/>
        <v>9.5877331402690849E-2</v>
      </c>
      <c r="N32" s="13">
        <f t="shared" si="43"/>
        <v>0.10227291165340698</v>
      </c>
      <c r="O32" s="13">
        <f t="shared" si="44"/>
        <v>0.13681785338947172</v>
      </c>
      <c r="P32" s="13">
        <f t="shared" si="45"/>
        <v>1.7727104548443489E-2</v>
      </c>
      <c r="Q32" s="13">
        <f t="shared" si="46"/>
        <v>0</v>
      </c>
      <c r="R32" s="13">
        <f t="shared" si="47"/>
        <v>0.12001334232288194</v>
      </c>
      <c r="S32" s="13">
        <f t="shared" si="48"/>
        <v>0.190472426100499</v>
      </c>
      <c r="T32" s="13">
        <f t="shared" si="49"/>
        <v>5.4635977837136966E-2</v>
      </c>
      <c r="U32" s="13">
        <f t="shared" si="50"/>
        <v>0.17803715600809636</v>
      </c>
      <c r="V32" s="13">
        <f t="shared" si="51"/>
        <v>1.3907092031652872E-2</v>
      </c>
      <c r="W32" s="13">
        <f t="shared" si="52"/>
        <v>0.33147265119861885</v>
      </c>
    </row>
    <row r="33" spans="1:23" x14ac:dyDescent="0.2">
      <c r="A33" s="12" t="s">
        <v>282</v>
      </c>
      <c r="B33" s="13">
        <f t="shared" si="33"/>
        <v>0.17055884331050072</v>
      </c>
      <c r="C33" s="13">
        <f t="shared" si="34"/>
        <v>0.12944865469422689</v>
      </c>
      <c r="D33" s="13">
        <f t="shared" si="35"/>
        <v>3.135168474837198E-2</v>
      </c>
      <c r="E33" s="13">
        <f t="shared" si="36"/>
        <v>4.1230342191319068E-2</v>
      </c>
      <c r="F33" s="13">
        <f t="shared" si="37"/>
        <v>1.4141756174267228E-2</v>
      </c>
      <c r="G33" s="13">
        <f t="shared" si="38"/>
        <v>0.35579631485891894</v>
      </c>
      <c r="H33" s="13">
        <f t="shared" si="39"/>
        <v>4.0479373849079563E-2</v>
      </c>
      <c r="I33" s="13">
        <f t="shared" si="40"/>
        <v>4.6029583910487337E-2</v>
      </c>
      <c r="J33" s="13">
        <f t="shared" si="41"/>
        <v>3.7787522693398141E-2</v>
      </c>
      <c r="L33" s="12" t="s">
        <v>282</v>
      </c>
      <c r="M33" s="13">
        <f t="shared" si="42"/>
        <v>7.7824150396091182E-2</v>
      </c>
      <c r="N33" s="13">
        <f t="shared" si="43"/>
        <v>0.10125004361038308</v>
      </c>
      <c r="O33" s="13">
        <f t="shared" si="44"/>
        <v>0.20347415102349642</v>
      </c>
      <c r="P33" s="13">
        <f t="shared" si="45"/>
        <v>3.2082361259766372E-2</v>
      </c>
      <c r="Q33" s="13">
        <f t="shared" si="46"/>
        <v>5.6108644886193138E-5</v>
      </c>
      <c r="R33" s="13">
        <f t="shared" si="47"/>
        <v>0.18392695026155459</v>
      </c>
      <c r="S33" s="13">
        <f t="shared" si="48"/>
        <v>0.39497130462852958</v>
      </c>
      <c r="T33" s="13">
        <f t="shared" si="49"/>
        <v>0.14373150374609825</v>
      </c>
      <c r="U33" s="13">
        <f t="shared" si="50"/>
        <v>2.3727035681658456E-2</v>
      </c>
      <c r="V33" s="13">
        <f t="shared" si="51"/>
        <v>2.9593822046564838E-2</v>
      </c>
      <c r="W33" s="13">
        <f t="shared" si="52"/>
        <v>0.11043500013516599</v>
      </c>
    </row>
    <row r="34" spans="1:23" x14ac:dyDescent="0.2">
      <c r="A34" s="12" t="s">
        <v>283</v>
      </c>
      <c r="B34" s="13">
        <f t="shared" si="33"/>
        <v>7.7007149451318771E-2</v>
      </c>
      <c r="C34" s="13">
        <f t="shared" si="34"/>
        <v>7.2301788123624172E-2</v>
      </c>
      <c r="D34" s="13">
        <f t="shared" si="35"/>
        <v>0.60871175458574756</v>
      </c>
      <c r="E34" s="13">
        <f t="shared" si="36"/>
        <v>4.476851979366827E-2</v>
      </c>
      <c r="F34" s="13">
        <f t="shared" si="37"/>
        <v>4.6872647294283643E-2</v>
      </c>
      <c r="G34" s="13">
        <f t="shared" si="38"/>
        <v>6.9271301650686193E-2</v>
      </c>
      <c r="H34" s="13">
        <f t="shared" si="39"/>
        <v>0</v>
      </c>
      <c r="I34" s="13">
        <f t="shared" si="40"/>
        <v>0.33768033577360806</v>
      </c>
      <c r="J34" s="13">
        <f t="shared" si="41"/>
        <v>1.483549324270975E-2</v>
      </c>
      <c r="L34" s="12" t="s">
        <v>283</v>
      </c>
      <c r="M34" s="13">
        <f t="shared" si="42"/>
        <v>4.4195073174972021E-4</v>
      </c>
      <c r="N34" s="13">
        <f t="shared" si="43"/>
        <v>1.9084692861153803E-4</v>
      </c>
      <c r="O34" s="13">
        <f t="shared" si="44"/>
        <v>0</v>
      </c>
      <c r="P34" s="13">
        <f t="shared" si="45"/>
        <v>4.1749240345400999E-3</v>
      </c>
      <c r="Q34" s="13">
        <f t="shared" si="46"/>
        <v>9.8617732408179913E-3</v>
      </c>
      <c r="R34" s="13">
        <f t="shared" si="47"/>
        <v>0.10080337937352994</v>
      </c>
      <c r="S34" s="13">
        <f t="shared" si="48"/>
        <v>8.5859375147724695E-3</v>
      </c>
      <c r="T34" s="13">
        <f t="shared" si="49"/>
        <v>9.8425368629438431E-2</v>
      </c>
      <c r="U34" s="13">
        <f t="shared" si="50"/>
        <v>7.2766298587334577E-2</v>
      </c>
      <c r="V34" s="13">
        <f t="shared" si="51"/>
        <v>5.0818891504628384E-3</v>
      </c>
      <c r="W34" s="13">
        <f t="shared" si="52"/>
        <v>1.7258008987873483E-2</v>
      </c>
    </row>
    <row r="35" spans="1:23" x14ac:dyDescent="0.2">
      <c r="A35" s="14" t="s">
        <v>284</v>
      </c>
      <c r="B35" s="15">
        <f t="shared" si="33"/>
        <v>0.34209450619362974</v>
      </c>
      <c r="C35" s="15">
        <f t="shared" si="34"/>
        <v>0.29680274886847124</v>
      </c>
      <c r="D35" s="15">
        <f t="shared" si="35"/>
        <v>0.66448969508324984</v>
      </c>
      <c r="E35" s="15">
        <f t="shared" si="36"/>
        <v>0.26527951541955819</v>
      </c>
      <c r="F35" s="15">
        <f t="shared" si="37"/>
        <v>0.12760575993914736</v>
      </c>
      <c r="G35" s="15">
        <f t="shared" si="38"/>
        <v>0.43997169990985674</v>
      </c>
      <c r="H35" s="15">
        <f t="shared" si="39"/>
        <v>0.30993304446277686</v>
      </c>
      <c r="I35" s="15">
        <f t="shared" si="40"/>
        <v>0.45551195307706954</v>
      </c>
      <c r="J35" s="15">
        <f t="shared" si="41"/>
        <v>0.28063531274648795</v>
      </c>
      <c r="L35" s="14" t="s">
        <v>284</v>
      </c>
      <c r="M35" s="15">
        <f t="shared" si="42"/>
        <v>0.17414343253053174</v>
      </c>
      <c r="N35" s="15">
        <f t="shared" si="43"/>
        <v>0.20371380219240159</v>
      </c>
      <c r="O35" s="15">
        <f t="shared" si="44"/>
        <v>0.34029200441296814</v>
      </c>
      <c r="P35" s="15">
        <f t="shared" si="45"/>
        <v>5.3984389842749961E-2</v>
      </c>
      <c r="Q35" s="15">
        <f t="shared" si="46"/>
        <v>9.9178818857041835E-3</v>
      </c>
      <c r="R35" s="15">
        <f t="shared" si="47"/>
        <v>0.40474367195796646</v>
      </c>
      <c r="S35" s="15">
        <f t="shared" si="48"/>
        <v>0.5940296682438011</v>
      </c>
      <c r="T35" s="15">
        <f t="shared" si="49"/>
        <v>0.29679285021267365</v>
      </c>
      <c r="U35" s="15">
        <f t="shared" si="50"/>
        <v>0.27453049027708937</v>
      </c>
      <c r="V35" s="15">
        <f t="shared" si="51"/>
        <v>4.8582803228680548E-2</v>
      </c>
      <c r="W35" s="15">
        <f t="shared" si="52"/>
        <v>0.45916566032165834</v>
      </c>
    </row>
    <row r="36" spans="1:23" x14ac:dyDescent="0.2">
      <c r="A36" s="16" t="s">
        <v>3</v>
      </c>
      <c r="B36" s="20">
        <f t="shared" si="33"/>
        <v>1</v>
      </c>
      <c r="C36" s="20">
        <f t="shared" si="34"/>
        <v>1</v>
      </c>
      <c r="D36" s="20">
        <f t="shared" si="35"/>
        <v>1</v>
      </c>
      <c r="E36" s="20">
        <f t="shared" si="36"/>
        <v>1</v>
      </c>
      <c r="F36" s="20">
        <f t="shared" si="37"/>
        <v>1</v>
      </c>
      <c r="G36" s="20">
        <f t="shared" si="38"/>
        <v>1</v>
      </c>
      <c r="H36" s="20">
        <f t="shared" si="39"/>
        <v>1</v>
      </c>
      <c r="I36" s="20">
        <f t="shared" si="40"/>
        <v>1</v>
      </c>
      <c r="J36" s="20">
        <f t="shared" si="41"/>
        <v>1</v>
      </c>
      <c r="L36" s="16" t="s">
        <v>3</v>
      </c>
      <c r="M36" s="15">
        <f t="shared" si="42"/>
        <v>1</v>
      </c>
      <c r="N36" s="15">
        <f t="shared" si="43"/>
        <v>1</v>
      </c>
      <c r="O36" s="15">
        <f t="shared" si="44"/>
        <v>1</v>
      </c>
      <c r="P36" s="15">
        <f t="shared" si="45"/>
        <v>1</v>
      </c>
      <c r="Q36" s="15">
        <f t="shared" si="46"/>
        <v>1</v>
      </c>
      <c r="R36" s="15">
        <f t="shared" si="47"/>
        <v>1</v>
      </c>
      <c r="S36" s="15">
        <f t="shared" si="48"/>
        <v>1</v>
      </c>
      <c r="T36" s="15">
        <f t="shared" si="49"/>
        <v>1</v>
      </c>
      <c r="U36" s="15">
        <f t="shared" si="50"/>
        <v>1</v>
      </c>
      <c r="V36" s="15">
        <f t="shared" si="51"/>
        <v>1</v>
      </c>
      <c r="W36" s="15">
        <f t="shared" si="52"/>
        <v>1</v>
      </c>
    </row>
    <row r="37" spans="1:23" x14ac:dyDescent="0.2">
      <c r="A37" s="18"/>
      <c r="B37" s="19"/>
      <c r="C37" s="19"/>
      <c r="D37" s="19"/>
      <c r="E37" s="19"/>
      <c r="F37" s="19"/>
      <c r="G37" s="19"/>
      <c r="H37" s="19"/>
      <c r="I37" s="19"/>
      <c r="J37" s="19"/>
    </row>
  </sheetData>
  <mergeCells count="6">
    <mergeCell ref="L2:W2"/>
    <mergeCell ref="L22:W22"/>
    <mergeCell ref="A22:J22"/>
    <mergeCell ref="A1:J1"/>
    <mergeCell ref="A2:J2"/>
    <mergeCell ref="L1:W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6"/>
  <sheetViews>
    <sheetView workbookViewId="0">
      <selection activeCell="I1" sqref="I1"/>
    </sheetView>
  </sheetViews>
  <sheetFormatPr baseColWidth="10" defaultRowHeight="12.75" x14ac:dyDescent="0.2"/>
  <cols>
    <col min="1" max="1" width="25.85546875" bestFit="1" customWidth="1"/>
    <col min="2" max="8" width="11.42578125" style="3"/>
    <col min="10" max="10" width="25.85546875" bestFit="1" customWidth="1"/>
  </cols>
  <sheetData>
    <row r="1" spans="1:15" ht="15" x14ac:dyDescent="0.2">
      <c r="A1" s="122" t="s">
        <v>298</v>
      </c>
      <c r="B1" s="122"/>
      <c r="C1" s="122"/>
      <c r="D1" s="122"/>
      <c r="E1" s="122"/>
      <c r="F1" s="122"/>
      <c r="G1" s="122"/>
      <c r="H1" s="122"/>
      <c r="J1" s="123" t="s">
        <v>299</v>
      </c>
      <c r="K1" s="124"/>
      <c r="L1" s="124"/>
      <c r="M1" s="124"/>
      <c r="N1" s="124"/>
      <c r="O1" s="125"/>
    </row>
    <row r="2" spans="1:15" ht="15" x14ac:dyDescent="0.2">
      <c r="A2" s="118" t="s">
        <v>286</v>
      </c>
      <c r="B2" s="118"/>
      <c r="C2" s="118"/>
      <c r="D2" s="118"/>
      <c r="E2" s="118"/>
      <c r="F2" s="118"/>
      <c r="G2" s="118"/>
      <c r="H2" s="118"/>
      <c r="J2" s="126" t="s">
        <v>286</v>
      </c>
      <c r="K2" s="127"/>
      <c r="L2" s="127"/>
      <c r="M2" s="127"/>
      <c r="N2" s="127"/>
      <c r="O2" s="128"/>
    </row>
    <row r="3" spans="1:15" s="4" customFormat="1" ht="51" x14ac:dyDescent="0.2">
      <c r="A3" s="7" t="s">
        <v>269</v>
      </c>
      <c r="B3" s="7" t="s">
        <v>234</v>
      </c>
      <c r="C3" s="7" t="s">
        <v>171</v>
      </c>
      <c r="D3" s="7" t="s">
        <v>294</v>
      </c>
      <c r="E3" s="7" t="s">
        <v>208</v>
      </c>
      <c r="F3" s="7" t="s">
        <v>214</v>
      </c>
      <c r="G3" s="7" t="s">
        <v>171</v>
      </c>
      <c r="H3" s="7" t="s">
        <v>159</v>
      </c>
      <c r="J3" s="7" t="s">
        <v>269</v>
      </c>
      <c r="K3" s="7" t="s">
        <v>295</v>
      </c>
      <c r="L3" s="7" t="s">
        <v>219</v>
      </c>
      <c r="M3" s="7" t="s">
        <v>186</v>
      </c>
      <c r="N3" s="7" t="s">
        <v>238</v>
      </c>
      <c r="O3" s="7" t="s">
        <v>296</v>
      </c>
    </row>
    <row r="4" spans="1:15" x14ac:dyDescent="0.2">
      <c r="A4" s="8" t="s">
        <v>297</v>
      </c>
      <c r="B4" s="8" t="s">
        <v>185</v>
      </c>
      <c r="C4" s="8" t="s">
        <v>172</v>
      </c>
      <c r="D4" s="8" t="s">
        <v>211</v>
      </c>
      <c r="E4" s="8" t="s">
        <v>210</v>
      </c>
      <c r="F4" s="8" t="s">
        <v>215</v>
      </c>
      <c r="G4" s="8" t="s">
        <v>158</v>
      </c>
      <c r="H4" s="8" t="s">
        <v>161</v>
      </c>
      <c r="J4" s="8" t="s">
        <v>297</v>
      </c>
      <c r="K4" s="8" t="s">
        <v>182</v>
      </c>
      <c r="L4" s="8" t="s">
        <v>249</v>
      </c>
      <c r="M4" s="8" t="s">
        <v>246</v>
      </c>
      <c r="N4" s="8" t="s">
        <v>240</v>
      </c>
      <c r="O4" s="8" t="s">
        <v>167</v>
      </c>
    </row>
    <row r="5" spans="1:15" x14ac:dyDescent="0.2">
      <c r="A5" s="9" t="s">
        <v>260</v>
      </c>
      <c r="B5" s="10">
        <v>1434775</v>
      </c>
      <c r="C5" s="10">
        <v>698919</v>
      </c>
      <c r="D5" s="10">
        <v>909411</v>
      </c>
      <c r="E5" s="10">
        <v>439215</v>
      </c>
      <c r="F5" s="10">
        <v>1127623</v>
      </c>
      <c r="G5" s="10">
        <v>296789</v>
      </c>
      <c r="H5" s="10">
        <v>297059</v>
      </c>
      <c r="J5" s="9" t="s">
        <v>260</v>
      </c>
      <c r="K5" s="10">
        <v>3206967</v>
      </c>
      <c r="L5" s="10">
        <v>399830</v>
      </c>
      <c r="M5" s="10">
        <v>5121291</v>
      </c>
      <c r="N5" s="10">
        <v>958499</v>
      </c>
      <c r="O5" s="10">
        <v>3916387.5</v>
      </c>
    </row>
    <row r="6" spans="1:15" x14ac:dyDescent="0.2">
      <c r="A6" s="9" t="s">
        <v>250</v>
      </c>
      <c r="B6" s="10">
        <v>44998</v>
      </c>
      <c r="C6" s="10">
        <v>0</v>
      </c>
      <c r="D6" s="10">
        <v>404626</v>
      </c>
      <c r="E6" s="10">
        <v>122535</v>
      </c>
      <c r="F6" s="10">
        <v>1898627</v>
      </c>
      <c r="G6" s="10">
        <v>0</v>
      </c>
      <c r="H6" s="10">
        <v>281413</v>
      </c>
      <c r="J6" s="9" t="s">
        <v>250</v>
      </c>
      <c r="K6" s="10">
        <v>0</v>
      </c>
      <c r="L6" s="10">
        <v>4639</v>
      </c>
      <c r="M6" s="10">
        <v>281465</v>
      </c>
      <c r="N6" s="10">
        <v>8558</v>
      </c>
      <c r="O6" s="10">
        <v>89387</v>
      </c>
    </row>
    <row r="7" spans="1:15" x14ac:dyDescent="0.2">
      <c r="A7" s="9" t="s">
        <v>251</v>
      </c>
      <c r="B7" s="10">
        <v>8795805</v>
      </c>
      <c r="C7" s="10">
        <v>186605</v>
      </c>
      <c r="D7" s="10">
        <v>1939258</v>
      </c>
      <c r="E7" s="10">
        <v>382508</v>
      </c>
      <c r="F7" s="10">
        <v>2300142</v>
      </c>
      <c r="G7" s="10">
        <v>1028498</v>
      </c>
      <c r="H7" s="10">
        <v>78640</v>
      </c>
      <c r="J7" s="9" t="s">
        <v>251</v>
      </c>
      <c r="K7" s="10">
        <v>3203042</v>
      </c>
      <c r="L7" s="10">
        <v>277640</v>
      </c>
      <c r="M7" s="10">
        <v>8516033</v>
      </c>
      <c r="N7" s="10">
        <v>544008</v>
      </c>
      <c r="O7" s="10">
        <v>4586966.375</v>
      </c>
    </row>
    <row r="8" spans="1:15" x14ac:dyDescent="0.2">
      <c r="A8" s="9" t="s">
        <v>252</v>
      </c>
      <c r="B8" s="10">
        <v>3683665</v>
      </c>
      <c r="C8" s="10">
        <v>12400</v>
      </c>
      <c r="D8" s="10">
        <v>2114833</v>
      </c>
      <c r="E8" s="10">
        <v>721231</v>
      </c>
      <c r="F8" s="10">
        <v>3507132</v>
      </c>
      <c r="G8" s="10">
        <v>23732</v>
      </c>
      <c r="H8" s="10">
        <v>515933</v>
      </c>
      <c r="J8" s="9" t="s">
        <v>252</v>
      </c>
      <c r="K8" s="10">
        <v>9932310</v>
      </c>
      <c r="L8" s="10">
        <v>411320</v>
      </c>
      <c r="M8" s="10">
        <v>6772323</v>
      </c>
      <c r="N8" s="10">
        <v>317761</v>
      </c>
      <c r="O8" s="10">
        <v>4367002.625</v>
      </c>
    </row>
    <row r="9" spans="1:15" x14ac:dyDescent="0.2">
      <c r="A9" s="9" t="s">
        <v>253</v>
      </c>
      <c r="B9" s="10">
        <v>0</v>
      </c>
      <c r="C9" s="10">
        <v>0</v>
      </c>
      <c r="D9" s="10">
        <v>345375.5</v>
      </c>
      <c r="E9" s="10">
        <v>0</v>
      </c>
      <c r="F9" s="10">
        <v>485630</v>
      </c>
      <c r="G9" s="10">
        <v>0</v>
      </c>
      <c r="H9" s="10">
        <v>0</v>
      </c>
      <c r="J9" s="9" t="s">
        <v>253</v>
      </c>
      <c r="K9" s="10">
        <v>0</v>
      </c>
      <c r="L9" s="10">
        <v>0</v>
      </c>
      <c r="M9" s="10">
        <v>0</v>
      </c>
      <c r="N9" s="10">
        <v>0</v>
      </c>
      <c r="O9" s="10">
        <v>0</v>
      </c>
    </row>
    <row r="10" spans="1:15" x14ac:dyDescent="0.2">
      <c r="A10" s="9" t="s">
        <v>254</v>
      </c>
      <c r="B10" s="10">
        <v>6482833</v>
      </c>
      <c r="C10" s="10">
        <v>2636158</v>
      </c>
      <c r="D10" s="10">
        <v>4490761</v>
      </c>
      <c r="E10" s="10">
        <v>1474335</v>
      </c>
      <c r="F10" s="10">
        <v>3006973</v>
      </c>
      <c r="G10" s="10">
        <v>3593097</v>
      </c>
      <c r="H10" s="10">
        <v>1511068</v>
      </c>
      <c r="J10" s="9" t="s">
        <v>254</v>
      </c>
      <c r="K10" s="10">
        <v>3924670</v>
      </c>
      <c r="L10" s="10">
        <v>2293714</v>
      </c>
      <c r="M10" s="10">
        <v>14677370</v>
      </c>
      <c r="N10" s="10">
        <v>822095</v>
      </c>
      <c r="O10" s="10">
        <v>6054069</v>
      </c>
    </row>
    <row r="11" spans="1:15" x14ac:dyDescent="0.2">
      <c r="A11" s="9" t="s">
        <v>255</v>
      </c>
      <c r="B11" s="10">
        <v>1977949</v>
      </c>
      <c r="C11" s="10">
        <v>0</v>
      </c>
      <c r="D11" s="10">
        <v>281171</v>
      </c>
      <c r="E11" s="10">
        <v>162630</v>
      </c>
      <c r="F11" s="10">
        <v>0</v>
      </c>
      <c r="G11" s="10">
        <v>0</v>
      </c>
      <c r="H11" s="10">
        <v>184809</v>
      </c>
      <c r="J11" s="9" t="s">
        <v>255</v>
      </c>
      <c r="K11" s="10">
        <v>0</v>
      </c>
      <c r="L11" s="10">
        <v>46142</v>
      </c>
      <c r="M11" s="10">
        <v>3806643</v>
      </c>
      <c r="N11" s="10">
        <v>67117</v>
      </c>
      <c r="O11" s="10">
        <v>66897.375</v>
      </c>
    </row>
    <row r="12" spans="1:15" x14ac:dyDescent="0.2">
      <c r="A12" s="9" t="s">
        <v>256</v>
      </c>
      <c r="B12" s="10">
        <v>0</v>
      </c>
      <c r="C12" s="10">
        <v>0</v>
      </c>
      <c r="D12" s="10">
        <v>88857.5</v>
      </c>
      <c r="E12" s="10">
        <v>85810</v>
      </c>
      <c r="F12" s="10">
        <v>5178581</v>
      </c>
      <c r="G12" s="10">
        <v>9902279</v>
      </c>
      <c r="H12" s="10">
        <v>0</v>
      </c>
      <c r="J12" s="9" t="s">
        <v>256</v>
      </c>
      <c r="K12" s="10">
        <v>3864078</v>
      </c>
      <c r="L12" s="10">
        <v>0</v>
      </c>
      <c r="M12" s="10">
        <v>0</v>
      </c>
      <c r="N12" s="10">
        <v>71152</v>
      </c>
      <c r="O12" s="10">
        <v>6972897.375</v>
      </c>
    </row>
    <row r="13" spans="1:15" s="1" customFormat="1" x14ac:dyDescent="0.2">
      <c r="A13" s="6" t="s">
        <v>267</v>
      </c>
      <c r="B13" s="8">
        <f>SUM(B5:B12)</f>
        <v>22420025</v>
      </c>
      <c r="C13" s="8">
        <f t="shared" ref="C13:H13" si="0">SUM(C5:C12)</f>
        <v>3534082</v>
      </c>
      <c r="D13" s="8">
        <f t="shared" si="0"/>
        <v>10574293</v>
      </c>
      <c r="E13" s="8">
        <f t="shared" si="0"/>
        <v>3388264</v>
      </c>
      <c r="F13" s="8">
        <f t="shared" si="0"/>
        <v>17504708</v>
      </c>
      <c r="G13" s="8">
        <f t="shared" si="0"/>
        <v>14844395</v>
      </c>
      <c r="H13" s="8">
        <f t="shared" si="0"/>
        <v>2868922</v>
      </c>
      <c r="J13" s="6" t="s">
        <v>267</v>
      </c>
      <c r="K13" s="8">
        <f t="shared" ref="K13" si="1">SUM(K5:K12)</f>
        <v>24131067</v>
      </c>
      <c r="L13" s="8">
        <f t="shared" ref="L13" si="2">SUM(L5:L12)</f>
        <v>3433285</v>
      </c>
      <c r="M13" s="8">
        <f t="shared" ref="M13" si="3">SUM(M5:M12)</f>
        <v>39175125</v>
      </c>
      <c r="N13" s="8">
        <f t="shared" ref="N13" si="4">SUM(N5:N12)</f>
        <v>2789190</v>
      </c>
      <c r="O13" s="8">
        <f t="shared" ref="O13" si="5">SUM(O5:O12)</f>
        <v>26053607.25</v>
      </c>
    </row>
    <row r="14" spans="1:15" x14ac:dyDescent="0.2">
      <c r="A14" s="9" t="s">
        <v>257</v>
      </c>
      <c r="B14" s="10">
        <v>1035090</v>
      </c>
      <c r="C14" s="10">
        <v>1351617</v>
      </c>
      <c r="D14" s="10">
        <v>493215</v>
      </c>
      <c r="E14" s="10">
        <v>133254</v>
      </c>
      <c r="F14" s="10">
        <v>487203</v>
      </c>
      <c r="G14" s="10">
        <v>2649762</v>
      </c>
      <c r="H14" s="10">
        <v>422006</v>
      </c>
      <c r="J14" s="9" t="s">
        <v>257</v>
      </c>
      <c r="K14" s="10">
        <v>2422014</v>
      </c>
      <c r="L14" s="10">
        <v>175970</v>
      </c>
      <c r="M14" s="10">
        <v>3350120</v>
      </c>
      <c r="N14" s="10">
        <v>520981</v>
      </c>
      <c r="O14" s="10">
        <v>1286562.125</v>
      </c>
    </row>
    <row r="15" spans="1:15" x14ac:dyDescent="0.2">
      <c r="A15" s="9" t="s">
        <v>258</v>
      </c>
      <c r="B15" s="10">
        <v>707965</v>
      </c>
      <c r="C15" s="10">
        <v>515789</v>
      </c>
      <c r="D15" s="10">
        <v>106618.5</v>
      </c>
      <c r="E15" s="10">
        <v>74157</v>
      </c>
      <c r="F15" s="10">
        <v>40955</v>
      </c>
      <c r="G15" s="10">
        <v>2501303</v>
      </c>
      <c r="H15" s="10">
        <v>0</v>
      </c>
      <c r="J15" s="9" t="s">
        <v>258</v>
      </c>
      <c r="K15" s="10">
        <v>1092045</v>
      </c>
      <c r="L15" s="10">
        <v>114172</v>
      </c>
      <c r="M15" s="10">
        <v>8344408</v>
      </c>
      <c r="N15" s="10">
        <v>66405</v>
      </c>
      <c r="O15" s="10">
        <v>291189</v>
      </c>
    </row>
    <row r="16" spans="1:15" x14ac:dyDescent="0.2">
      <c r="A16" s="9" t="s">
        <v>259</v>
      </c>
      <c r="B16" s="10">
        <v>1061434</v>
      </c>
      <c r="C16" s="10">
        <v>72005</v>
      </c>
      <c r="D16" s="10">
        <v>170994</v>
      </c>
      <c r="E16" s="10">
        <v>21440</v>
      </c>
      <c r="F16" s="10">
        <v>204295</v>
      </c>
      <c r="G16" s="10">
        <v>115960</v>
      </c>
      <c r="H16" s="10">
        <v>415546</v>
      </c>
      <c r="J16" s="9" t="s">
        <v>259</v>
      </c>
      <c r="K16" s="10">
        <v>1293968</v>
      </c>
      <c r="L16" s="10">
        <v>29732</v>
      </c>
      <c r="M16" s="10">
        <v>2131583</v>
      </c>
      <c r="N16" s="10">
        <v>1296</v>
      </c>
      <c r="O16" s="10">
        <v>480396.5</v>
      </c>
    </row>
    <row r="17" spans="1:15" s="1" customFormat="1" x14ac:dyDescent="0.2">
      <c r="A17" s="6" t="s">
        <v>268</v>
      </c>
      <c r="B17" s="8">
        <f>SUM(B14:B16)</f>
        <v>2804489</v>
      </c>
      <c r="C17" s="8">
        <f t="shared" ref="C17:H17" si="6">SUM(C14:C16)</f>
        <v>1939411</v>
      </c>
      <c r="D17" s="8">
        <f t="shared" si="6"/>
        <v>770827.5</v>
      </c>
      <c r="E17" s="8">
        <f t="shared" si="6"/>
        <v>228851</v>
      </c>
      <c r="F17" s="8">
        <f t="shared" si="6"/>
        <v>732453</v>
      </c>
      <c r="G17" s="8">
        <f t="shared" si="6"/>
        <v>5267025</v>
      </c>
      <c r="H17" s="8">
        <f t="shared" si="6"/>
        <v>837552</v>
      </c>
      <c r="J17" s="6" t="s">
        <v>268</v>
      </c>
      <c r="K17" s="8">
        <f t="shared" ref="K17" si="7">SUM(K14:K16)</f>
        <v>4808027</v>
      </c>
      <c r="L17" s="8">
        <f t="shared" ref="L17" si="8">SUM(L14:L16)</f>
        <v>319874</v>
      </c>
      <c r="M17" s="8">
        <f t="shared" ref="M17" si="9">SUM(M14:M16)</f>
        <v>13826111</v>
      </c>
      <c r="N17" s="8">
        <f t="shared" ref="N17" si="10">SUM(N14:N16)</f>
        <v>588682</v>
      </c>
      <c r="O17" s="8">
        <f t="shared" ref="O17" si="11">SUM(O14:O16)</f>
        <v>2058147.625</v>
      </c>
    </row>
    <row r="18" spans="1:15" s="1" customFormat="1" x14ac:dyDescent="0.2">
      <c r="A18" s="6" t="s">
        <v>3</v>
      </c>
      <c r="B18" s="8">
        <f>+B17+B13</f>
        <v>25224514</v>
      </c>
      <c r="C18" s="8">
        <f t="shared" ref="C18:H18" si="12">+C17+C13</f>
        <v>5473493</v>
      </c>
      <c r="D18" s="8">
        <f t="shared" si="12"/>
        <v>11345120.5</v>
      </c>
      <c r="E18" s="8">
        <f t="shared" si="12"/>
        <v>3617115</v>
      </c>
      <c r="F18" s="8">
        <f t="shared" si="12"/>
        <v>18237161</v>
      </c>
      <c r="G18" s="8">
        <f t="shared" si="12"/>
        <v>20111420</v>
      </c>
      <c r="H18" s="8">
        <f t="shared" si="12"/>
        <v>3706474</v>
      </c>
      <c r="J18" s="6" t="s">
        <v>3</v>
      </c>
      <c r="K18" s="8">
        <f t="shared" ref="K18" si="13">+K17+K13</f>
        <v>28939094</v>
      </c>
      <c r="L18" s="8">
        <f t="shared" ref="L18" si="14">+L17+L13</f>
        <v>3753159</v>
      </c>
      <c r="M18" s="8">
        <f t="shared" ref="M18" si="15">+M17+M13</f>
        <v>53001236</v>
      </c>
      <c r="N18" s="8">
        <f t="shared" ref="N18" si="16">+N17+N13</f>
        <v>3377872</v>
      </c>
      <c r="O18" s="8">
        <f t="shared" ref="O18" si="17">+O17+O13</f>
        <v>28111754.875</v>
      </c>
    </row>
    <row r="19" spans="1:15" x14ac:dyDescent="0.2">
      <c r="A19" s="9" t="s">
        <v>4</v>
      </c>
      <c r="B19" s="10">
        <v>14689</v>
      </c>
      <c r="C19" s="10">
        <v>740</v>
      </c>
      <c r="D19" s="10">
        <v>2991</v>
      </c>
      <c r="E19" s="10">
        <v>1094</v>
      </c>
      <c r="F19" s="10">
        <v>471</v>
      </c>
      <c r="G19" s="10">
        <v>1838</v>
      </c>
      <c r="H19" s="10">
        <v>793</v>
      </c>
      <c r="J19" s="9" t="s">
        <v>4</v>
      </c>
      <c r="K19" s="10">
        <v>2558</v>
      </c>
      <c r="L19" s="10">
        <v>554</v>
      </c>
      <c r="M19" s="10">
        <v>64389</v>
      </c>
      <c r="N19" s="10">
        <v>272</v>
      </c>
      <c r="O19" s="10">
        <v>17142</v>
      </c>
    </row>
    <row r="20" spans="1:15" x14ac:dyDescent="0.2">
      <c r="A20" s="9" t="s">
        <v>5</v>
      </c>
      <c r="B20" s="10">
        <v>6</v>
      </c>
      <c r="C20" s="10">
        <v>3</v>
      </c>
      <c r="D20" s="10">
        <v>5</v>
      </c>
      <c r="E20" s="10">
        <v>2</v>
      </c>
      <c r="F20" s="10">
        <v>1</v>
      </c>
      <c r="G20" s="10">
        <v>4</v>
      </c>
      <c r="H20" s="10">
        <v>2</v>
      </c>
      <c r="J20" s="9" t="s">
        <v>5</v>
      </c>
      <c r="K20" s="10">
        <v>2</v>
      </c>
      <c r="L20" s="10">
        <v>5</v>
      </c>
      <c r="M20" s="10">
        <v>25</v>
      </c>
      <c r="N20" s="10">
        <v>36</v>
      </c>
      <c r="O20" s="10">
        <v>315</v>
      </c>
    </row>
    <row r="21" spans="1:15" x14ac:dyDescent="0.2">
      <c r="K21" s="3"/>
      <c r="L21" s="3"/>
      <c r="M21" s="3"/>
      <c r="N21" s="3"/>
      <c r="O21" s="3"/>
    </row>
    <row r="22" spans="1:15" x14ac:dyDescent="0.2">
      <c r="A22" s="119" t="s">
        <v>315</v>
      </c>
      <c r="B22" s="119"/>
      <c r="C22" s="119"/>
      <c r="D22" s="119"/>
      <c r="E22" s="119"/>
      <c r="F22" s="119"/>
      <c r="G22" s="119"/>
      <c r="H22" s="119"/>
      <c r="J22" s="119" t="s">
        <v>271</v>
      </c>
      <c r="K22" s="119"/>
      <c r="L22" s="119"/>
      <c r="M22" s="119"/>
      <c r="N22" s="119"/>
      <c r="O22" s="119"/>
    </row>
    <row r="23" spans="1:15" x14ac:dyDescent="0.2">
      <c r="A23" s="17" t="s">
        <v>272</v>
      </c>
      <c r="B23" s="13">
        <f>+B5/$B$18</f>
        <v>5.6880184093933382E-2</v>
      </c>
      <c r="C23" s="13">
        <f>+C5/$C$18</f>
        <v>0.12769158561087043</v>
      </c>
      <c r="D23" s="13">
        <f>+D5/$D$18</f>
        <v>8.0158778392878244E-2</v>
      </c>
      <c r="E23" s="13">
        <f>+E5/$E$18</f>
        <v>0.12142688302694274</v>
      </c>
      <c r="F23" s="13">
        <f>+F5/$F$18</f>
        <v>6.1831060218199535E-2</v>
      </c>
      <c r="G23" s="13">
        <f>+G5/$G$18</f>
        <v>1.4757237430275932E-2</v>
      </c>
      <c r="H23" s="13">
        <f>+H5/$H$18</f>
        <v>8.0145982408078409E-2</v>
      </c>
      <c r="J23" s="17" t="s">
        <v>272</v>
      </c>
      <c r="K23" s="13">
        <f>+K5/$K$18</f>
        <v>0.11081780929285485</v>
      </c>
      <c r="L23" s="13">
        <f>+L5/$L$18</f>
        <v>0.10653159112097303</v>
      </c>
      <c r="M23" s="13">
        <f>+M5/$M$18</f>
        <v>9.6625878687055522E-2</v>
      </c>
      <c r="N23" s="13">
        <f>+N5/$N$18</f>
        <v>0.28375823595447075</v>
      </c>
      <c r="O23" s="13">
        <f>+O5/$O$18</f>
        <v>0.13931494200253125</v>
      </c>
    </row>
    <row r="24" spans="1:15" x14ac:dyDescent="0.2">
      <c r="A24" s="12" t="s">
        <v>273</v>
      </c>
      <c r="B24" s="13">
        <f t="shared" ref="B24:B36" si="18">+B6/$B$18</f>
        <v>1.7838995827630217E-3</v>
      </c>
      <c r="C24" s="13">
        <f t="shared" ref="C24:C36" si="19">+C6/$C$18</f>
        <v>0</v>
      </c>
      <c r="D24" s="13">
        <f t="shared" ref="D24:D36" si="20">+D6/$D$18</f>
        <v>3.5665200735417485E-2</v>
      </c>
      <c r="E24" s="13">
        <f t="shared" ref="E24:E36" si="21">+E6/$E$18</f>
        <v>3.3876445730920912E-2</v>
      </c>
      <c r="F24" s="13">
        <f t="shared" ref="F24:F36" si="22">+F6/$F$18</f>
        <v>0.10410759657163744</v>
      </c>
      <c r="G24" s="13">
        <f t="shared" ref="G24:G36" si="23">+G6/$G$18</f>
        <v>0</v>
      </c>
      <c r="H24" s="13">
        <f t="shared" ref="H24:H36" si="24">+H6/$H$18</f>
        <v>7.5924719828063009E-2</v>
      </c>
      <c r="J24" s="12" t="s">
        <v>273</v>
      </c>
      <c r="K24" s="13">
        <f t="shared" ref="K24:K36" si="25">+K6/$K$18</f>
        <v>0</v>
      </c>
      <c r="L24" s="13">
        <f t="shared" ref="L24:L36" si="26">+L6/$L$18</f>
        <v>1.2360254388369904E-3</v>
      </c>
      <c r="M24" s="13">
        <f t="shared" ref="M24:M36" si="27">+M6/$M$18</f>
        <v>5.3105365316386205E-3</v>
      </c>
      <c r="N24" s="13">
        <f t="shared" ref="N24:N36" si="28">+N6/$N$18</f>
        <v>2.5335477484049128E-3</v>
      </c>
      <c r="O24" s="13">
        <f t="shared" ref="O24:O36" si="29">+O6/$O$18</f>
        <v>3.1797018861847203E-3</v>
      </c>
    </row>
    <row r="25" spans="1:15" x14ac:dyDescent="0.2">
      <c r="A25" s="12" t="s">
        <v>274</v>
      </c>
      <c r="B25" s="13">
        <f t="shared" si="18"/>
        <v>0.34870067268689497</v>
      </c>
      <c r="C25" s="13">
        <f t="shared" si="19"/>
        <v>3.4092489019351996E-2</v>
      </c>
      <c r="D25" s="13">
        <f t="shared" si="20"/>
        <v>0.17093322190804408</v>
      </c>
      <c r="E25" s="13">
        <f t="shared" si="21"/>
        <v>0.10574947160927978</v>
      </c>
      <c r="F25" s="13">
        <f t="shared" si="22"/>
        <v>0.12612390711470936</v>
      </c>
      <c r="G25" s="13">
        <f t="shared" si="23"/>
        <v>5.1139999065207727E-2</v>
      </c>
      <c r="H25" s="13">
        <f t="shared" si="24"/>
        <v>2.121693016057849E-2</v>
      </c>
      <c r="J25" s="12" t="s">
        <v>274</v>
      </c>
      <c r="K25" s="13">
        <f t="shared" si="25"/>
        <v>0.11068217961488359</v>
      </c>
      <c r="L25" s="13">
        <f t="shared" si="26"/>
        <v>7.397501677919853E-2</v>
      </c>
      <c r="M25" s="13">
        <f t="shared" si="27"/>
        <v>0.1606761208361254</v>
      </c>
      <c r="N25" s="13">
        <f t="shared" si="28"/>
        <v>0.16105050753847391</v>
      </c>
      <c r="O25" s="13">
        <f t="shared" si="29"/>
        <v>0.16316898021472237</v>
      </c>
    </row>
    <row r="26" spans="1:15" x14ac:dyDescent="0.2">
      <c r="A26" s="12" t="s">
        <v>275</v>
      </c>
      <c r="B26" s="13">
        <f t="shared" si="18"/>
        <v>0.1460351228174307</v>
      </c>
      <c r="C26" s="13">
        <f t="shared" si="19"/>
        <v>2.2654637541328726E-3</v>
      </c>
      <c r="D26" s="13">
        <f t="shared" si="20"/>
        <v>0.18640903814111098</v>
      </c>
      <c r="E26" s="13">
        <f t="shared" si="21"/>
        <v>0.19939399217332046</v>
      </c>
      <c r="F26" s="13">
        <f t="shared" si="22"/>
        <v>0.19230690566366113</v>
      </c>
      <c r="G26" s="13">
        <f t="shared" si="23"/>
        <v>1.1800260747376367E-3</v>
      </c>
      <c r="H26" s="13">
        <f t="shared" si="24"/>
        <v>0.13919779283491535</v>
      </c>
      <c r="J26" s="12" t="s">
        <v>275</v>
      </c>
      <c r="K26" s="13">
        <f t="shared" si="25"/>
        <v>0.34321426925113829</v>
      </c>
      <c r="L26" s="13">
        <f t="shared" si="26"/>
        <v>0.10959301217987301</v>
      </c>
      <c r="M26" s="13">
        <f t="shared" si="27"/>
        <v>0.12777669939621786</v>
      </c>
      <c r="N26" s="13">
        <f t="shared" si="28"/>
        <v>9.4071356167433229E-2</v>
      </c>
      <c r="O26" s="13">
        <f t="shared" si="29"/>
        <v>0.15534436197306234</v>
      </c>
    </row>
    <row r="27" spans="1:15" x14ac:dyDescent="0.2">
      <c r="A27" s="12" t="s">
        <v>276</v>
      </c>
      <c r="B27" s="13">
        <f t="shared" si="18"/>
        <v>0</v>
      </c>
      <c r="C27" s="13">
        <f t="shared" si="19"/>
        <v>0</v>
      </c>
      <c r="D27" s="13">
        <f t="shared" si="20"/>
        <v>3.0442647127458894E-2</v>
      </c>
      <c r="E27" s="13">
        <f t="shared" si="21"/>
        <v>0</v>
      </c>
      <c r="F27" s="13">
        <f t="shared" si="22"/>
        <v>2.6628596413663289E-2</v>
      </c>
      <c r="G27" s="13">
        <f t="shared" si="23"/>
        <v>0</v>
      </c>
      <c r="H27" s="13">
        <f t="shared" si="24"/>
        <v>0</v>
      </c>
      <c r="J27" s="12" t="s">
        <v>276</v>
      </c>
      <c r="K27" s="13">
        <f t="shared" si="25"/>
        <v>0</v>
      </c>
      <c r="L27" s="13">
        <f t="shared" si="26"/>
        <v>0</v>
      </c>
      <c r="M27" s="13">
        <f t="shared" si="27"/>
        <v>0</v>
      </c>
      <c r="N27" s="13">
        <f t="shared" si="28"/>
        <v>0</v>
      </c>
      <c r="O27" s="13">
        <f t="shared" si="29"/>
        <v>0</v>
      </c>
    </row>
    <row r="28" spans="1:15" x14ac:dyDescent="0.2">
      <c r="A28" s="12" t="s">
        <v>277</v>
      </c>
      <c r="B28" s="13">
        <f t="shared" si="18"/>
        <v>0.25700526876355279</v>
      </c>
      <c r="C28" s="13">
        <f t="shared" si="19"/>
        <v>0.4816226128360811</v>
      </c>
      <c r="D28" s="13">
        <f t="shared" si="20"/>
        <v>0.39583193497151486</v>
      </c>
      <c r="E28" s="13">
        <f t="shared" si="21"/>
        <v>0.40759970307828203</v>
      </c>
      <c r="F28" s="13">
        <f t="shared" si="22"/>
        <v>0.1648816391981186</v>
      </c>
      <c r="G28" s="13">
        <f t="shared" si="23"/>
        <v>0.17865953771538759</v>
      </c>
      <c r="H28" s="13">
        <f t="shared" si="24"/>
        <v>0.40768342095479421</v>
      </c>
      <c r="J28" s="12" t="s">
        <v>277</v>
      </c>
      <c r="K28" s="13">
        <f t="shared" si="25"/>
        <v>0.13561827471171004</v>
      </c>
      <c r="L28" s="13">
        <f t="shared" si="26"/>
        <v>0.61114224044331722</v>
      </c>
      <c r="M28" s="13">
        <f t="shared" si="27"/>
        <v>0.27692505133276513</v>
      </c>
      <c r="N28" s="13">
        <f t="shared" si="28"/>
        <v>0.24337659923170565</v>
      </c>
      <c r="O28" s="13">
        <f t="shared" si="29"/>
        <v>0.21535720651092935</v>
      </c>
    </row>
    <row r="29" spans="1:15" x14ac:dyDescent="0.2">
      <c r="A29" s="12" t="s">
        <v>278</v>
      </c>
      <c r="B29" s="13">
        <f t="shared" si="18"/>
        <v>7.8413760518834974E-2</v>
      </c>
      <c r="C29" s="13">
        <f t="shared" si="19"/>
        <v>0</v>
      </c>
      <c r="D29" s="13">
        <f t="shared" si="20"/>
        <v>2.478343002174371E-2</v>
      </c>
      <c r="E29" s="13">
        <f t="shared" si="21"/>
        <v>4.4961246739459483E-2</v>
      </c>
      <c r="F29" s="13">
        <f t="shared" si="22"/>
        <v>0</v>
      </c>
      <c r="G29" s="13">
        <f t="shared" si="23"/>
        <v>0</v>
      </c>
      <c r="H29" s="13">
        <f t="shared" si="24"/>
        <v>4.9861134868341178E-2</v>
      </c>
      <c r="J29" s="12" t="s">
        <v>278</v>
      </c>
      <c r="K29" s="13">
        <f t="shared" si="25"/>
        <v>0</v>
      </c>
      <c r="L29" s="13">
        <f t="shared" si="26"/>
        <v>1.2294176718865362E-2</v>
      </c>
      <c r="M29" s="13">
        <f t="shared" si="27"/>
        <v>7.1821777892123115E-2</v>
      </c>
      <c r="N29" s="13">
        <f t="shared" si="28"/>
        <v>1.9869610216136077E-2</v>
      </c>
      <c r="O29" s="13">
        <f t="shared" si="29"/>
        <v>2.3796940211474435E-3</v>
      </c>
    </row>
    <row r="30" spans="1:15" x14ac:dyDescent="0.2">
      <c r="A30" s="12" t="s">
        <v>279</v>
      </c>
      <c r="B30" s="13">
        <f t="shared" si="18"/>
        <v>0</v>
      </c>
      <c r="C30" s="13">
        <f t="shared" si="19"/>
        <v>0</v>
      </c>
      <c r="D30" s="13">
        <f t="shared" si="20"/>
        <v>7.8322217908571353E-3</v>
      </c>
      <c r="E30" s="13">
        <f t="shared" si="21"/>
        <v>2.3723326463217231E-2</v>
      </c>
      <c r="F30" s="13">
        <f t="shared" si="22"/>
        <v>0.28395762915072142</v>
      </c>
      <c r="G30" s="13">
        <f t="shared" si="23"/>
        <v>0.49237095142958576</v>
      </c>
      <c r="H30" s="13">
        <f t="shared" si="24"/>
        <v>0</v>
      </c>
      <c r="J30" s="12" t="s">
        <v>279</v>
      </c>
      <c r="K30" s="13">
        <f t="shared" si="25"/>
        <v>0.13352449803715347</v>
      </c>
      <c r="L30" s="13">
        <f t="shared" si="26"/>
        <v>0</v>
      </c>
      <c r="M30" s="13">
        <f t="shared" si="27"/>
        <v>0</v>
      </c>
      <c r="N30" s="13">
        <f t="shared" si="28"/>
        <v>2.1064149263204764E-2</v>
      </c>
      <c r="O30" s="13">
        <f t="shared" si="29"/>
        <v>0.24804205237293994</v>
      </c>
    </row>
    <row r="31" spans="1:15" x14ac:dyDescent="0.2">
      <c r="A31" s="14" t="s">
        <v>280</v>
      </c>
      <c r="B31" s="15">
        <f t="shared" si="18"/>
        <v>0.88881890846340983</v>
      </c>
      <c r="C31" s="15">
        <f t="shared" si="19"/>
        <v>0.64567215122043642</v>
      </c>
      <c r="D31" s="15">
        <f t="shared" si="20"/>
        <v>0.93205647308902539</v>
      </c>
      <c r="E31" s="15">
        <f t="shared" si="21"/>
        <v>0.93673106882142265</v>
      </c>
      <c r="F31" s="15">
        <f t="shared" si="22"/>
        <v>0.95983733433071083</v>
      </c>
      <c r="G31" s="15">
        <f t="shared" si="23"/>
        <v>0.7381077517151946</v>
      </c>
      <c r="H31" s="15">
        <f t="shared" si="24"/>
        <v>0.77402998105477061</v>
      </c>
      <c r="J31" s="14" t="s">
        <v>280</v>
      </c>
      <c r="K31" s="15">
        <f t="shared" si="25"/>
        <v>0.83385703090774022</v>
      </c>
      <c r="L31" s="15">
        <f t="shared" si="26"/>
        <v>0.91477206268106415</v>
      </c>
      <c r="M31" s="15">
        <f t="shared" si="27"/>
        <v>0.73913606467592563</v>
      </c>
      <c r="N31" s="15">
        <f t="shared" si="28"/>
        <v>0.82572400611982932</v>
      </c>
      <c r="O31" s="15">
        <f t="shared" si="29"/>
        <v>0.92678693898151743</v>
      </c>
    </row>
    <row r="32" spans="1:15" x14ac:dyDescent="0.2">
      <c r="A32" s="12" t="s">
        <v>281</v>
      </c>
      <c r="B32" s="13">
        <f t="shared" si="18"/>
        <v>4.1035081984136544E-2</v>
      </c>
      <c r="C32" s="13">
        <f t="shared" si="19"/>
        <v>0.24693865507821056</v>
      </c>
      <c r="D32" s="13">
        <f t="shared" si="20"/>
        <v>4.3473755964072838E-2</v>
      </c>
      <c r="E32" s="13">
        <f t="shared" si="21"/>
        <v>3.6839857178994864E-2</v>
      </c>
      <c r="F32" s="13">
        <f t="shared" si="22"/>
        <v>2.6714848873681599E-2</v>
      </c>
      <c r="G32" s="13">
        <f t="shared" si="23"/>
        <v>0.13175409792048498</v>
      </c>
      <c r="H32" s="13">
        <f t="shared" si="24"/>
        <v>0.11385645764680934</v>
      </c>
      <c r="J32" s="12" t="s">
        <v>281</v>
      </c>
      <c r="K32" s="13">
        <f t="shared" si="25"/>
        <v>8.3693497799205457E-2</v>
      </c>
      <c r="L32" s="13">
        <f t="shared" si="26"/>
        <v>4.6885836704493471E-2</v>
      </c>
      <c r="M32" s="13">
        <f t="shared" si="27"/>
        <v>6.3208337254625532E-2</v>
      </c>
      <c r="N32" s="13">
        <f t="shared" si="28"/>
        <v>0.15423349374991119</v>
      </c>
      <c r="O32" s="13">
        <f t="shared" si="29"/>
        <v>4.5765984041933633E-2</v>
      </c>
    </row>
    <row r="33" spans="1:15" x14ac:dyDescent="0.2">
      <c r="A33" s="12" t="s">
        <v>282</v>
      </c>
      <c r="B33" s="13">
        <f t="shared" si="18"/>
        <v>2.806654669342688E-2</v>
      </c>
      <c r="C33" s="13">
        <f t="shared" si="19"/>
        <v>9.4233974538745185E-2</v>
      </c>
      <c r="D33" s="13">
        <f t="shared" si="20"/>
        <v>9.3977406410094989E-3</v>
      </c>
      <c r="E33" s="13">
        <f t="shared" si="21"/>
        <v>2.0501698176585485E-2</v>
      </c>
      <c r="F33" s="13">
        <f t="shared" si="22"/>
        <v>2.2456894469484586E-3</v>
      </c>
      <c r="G33" s="13">
        <f t="shared" si="23"/>
        <v>0.12437227207228529</v>
      </c>
      <c r="H33" s="13">
        <f t="shared" si="24"/>
        <v>0</v>
      </c>
      <c r="J33" s="12" t="s">
        <v>282</v>
      </c>
      <c r="K33" s="13">
        <f t="shared" si="25"/>
        <v>3.7735977498120708E-2</v>
      </c>
      <c r="L33" s="13">
        <f t="shared" si="26"/>
        <v>3.0420240655938104E-2</v>
      </c>
      <c r="M33" s="13">
        <f t="shared" si="27"/>
        <v>0.15743798880463844</v>
      </c>
      <c r="N33" s="13">
        <f t="shared" si="28"/>
        <v>1.965882662220475E-2</v>
      </c>
      <c r="O33" s="13">
        <f t="shared" si="29"/>
        <v>1.0358264764856661E-2</v>
      </c>
    </row>
    <row r="34" spans="1:15" x14ac:dyDescent="0.2">
      <c r="A34" s="12" t="s">
        <v>283</v>
      </c>
      <c r="B34" s="13">
        <f t="shared" si="18"/>
        <v>4.2079462859026737E-2</v>
      </c>
      <c r="C34" s="13">
        <f t="shared" si="19"/>
        <v>1.3155219162607862E-2</v>
      </c>
      <c r="D34" s="13">
        <f t="shared" si="20"/>
        <v>1.5072030305892299E-2</v>
      </c>
      <c r="E34" s="13">
        <f t="shared" si="21"/>
        <v>5.9273758229970571E-3</v>
      </c>
      <c r="F34" s="13">
        <f t="shared" si="22"/>
        <v>1.1202127348659148E-2</v>
      </c>
      <c r="G34" s="13">
        <f t="shared" si="23"/>
        <v>5.7658782920350727E-3</v>
      </c>
      <c r="H34" s="13">
        <f t="shared" si="24"/>
        <v>0.11211356129842001</v>
      </c>
      <c r="J34" s="12" t="s">
        <v>283</v>
      </c>
      <c r="K34" s="13">
        <f t="shared" si="25"/>
        <v>4.4713493794933591E-2</v>
      </c>
      <c r="L34" s="13">
        <f t="shared" si="26"/>
        <v>7.9218599585042897E-3</v>
      </c>
      <c r="M34" s="13">
        <f t="shared" si="27"/>
        <v>4.0217609264810356E-2</v>
      </c>
      <c r="N34" s="13">
        <f t="shared" si="28"/>
        <v>3.8367350805477529E-4</v>
      </c>
      <c r="O34" s="13">
        <f t="shared" si="29"/>
        <v>1.708881221169228E-2</v>
      </c>
    </row>
    <row r="35" spans="1:15" x14ac:dyDescent="0.2">
      <c r="A35" s="14" t="s">
        <v>284</v>
      </c>
      <c r="B35" s="15">
        <f t="shared" si="18"/>
        <v>0.11118109153659016</v>
      </c>
      <c r="C35" s="15">
        <f t="shared" si="19"/>
        <v>0.35432784877956364</v>
      </c>
      <c r="D35" s="15">
        <f t="shared" si="20"/>
        <v>6.7943526910974633E-2</v>
      </c>
      <c r="E35" s="15">
        <f t="shared" si="21"/>
        <v>6.3268931178577403E-2</v>
      </c>
      <c r="F35" s="15">
        <f t="shared" si="22"/>
        <v>4.0162665669289208E-2</v>
      </c>
      <c r="G35" s="15">
        <f t="shared" si="23"/>
        <v>0.26189224828480534</v>
      </c>
      <c r="H35" s="15">
        <f t="shared" si="24"/>
        <v>0.22597001894522933</v>
      </c>
      <c r="J35" s="14" t="s">
        <v>284</v>
      </c>
      <c r="K35" s="15">
        <f t="shared" si="25"/>
        <v>0.16614296909225976</v>
      </c>
      <c r="L35" s="15">
        <f t="shared" si="26"/>
        <v>8.5227937318935867E-2</v>
      </c>
      <c r="M35" s="15">
        <f t="shared" si="27"/>
        <v>0.26086393532407431</v>
      </c>
      <c r="N35" s="15">
        <f t="shared" si="28"/>
        <v>0.1742759938801707</v>
      </c>
      <c r="O35" s="15">
        <f t="shared" si="29"/>
        <v>7.3213061018482573E-2</v>
      </c>
    </row>
    <row r="36" spans="1:15" x14ac:dyDescent="0.2">
      <c r="A36" s="16" t="s">
        <v>3</v>
      </c>
      <c r="B36" s="15">
        <f t="shared" si="18"/>
        <v>1</v>
      </c>
      <c r="C36" s="15">
        <f t="shared" si="19"/>
        <v>1</v>
      </c>
      <c r="D36" s="15">
        <f t="shared" si="20"/>
        <v>1</v>
      </c>
      <c r="E36" s="15">
        <f t="shared" si="21"/>
        <v>1</v>
      </c>
      <c r="F36" s="15">
        <f t="shared" si="22"/>
        <v>1</v>
      </c>
      <c r="G36" s="15">
        <f t="shared" si="23"/>
        <v>1</v>
      </c>
      <c r="H36" s="15">
        <f t="shared" si="24"/>
        <v>1</v>
      </c>
      <c r="J36" s="16" t="s">
        <v>3</v>
      </c>
      <c r="K36" s="15">
        <f t="shared" si="25"/>
        <v>1</v>
      </c>
      <c r="L36" s="15">
        <f t="shared" si="26"/>
        <v>1</v>
      </c>
      <c r="M36" s="15">
        <f t="shared" si="27"/>
        <v>1</v>
      </c>
      <c r="N36" s="15">
        <f t="shared" si="28"/>
        <v>1</v>
      </c>
      <c r="O36" s="15">
        <f t="shared" si="29"/>
        <v>1</v>
      </c>
    </row>
  </sheetData>
  <mergeCells count="6">
    <mergeCell ref="A1:H1"/>
    <mergeCell ref="A2:H2"/>
    <mergeCell ref="J1:O1"/>
    <mergeCell ref="J2:O2"/>
    <mergeCell ref="A22:H22"/>
    <mergeCell ref="J22:O2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workbookViewId="0">
      <selection activeCell="G2" sqref="G2"/>
    </sheetView>
  </sheetViews>
  <sheetFormatPr baseColWidth="10" defaultRowHeight="12.75" x14ac:dyDescent="0.2"/>
  <cols>
    <col min="1" max="1" width="25.85546875" bestFit="1" customWidth="1"/>
  </cols>
  <sheetData>
    <row r="1" spans="1:6" ht="15" x14ac:dyDescent="0.2">
      <c r="A1" s="123" t="s">
        <v>300</v>
      </c>
      <c r="B1" s="124"/>
      <c r="C1" s="124"/>
      <c r="D1" s="124"/>
      <c r="E1" s="124"/>
      <c r="F1" s="125"/>
    </row>
    <row r="2" spans="1:6" ht="15" x14ac:dyDescent="0.2">
      <c r="A2" s="126" t="s">
        <v>286</v>
      </c>
      <c r="B2" s="127"/>
      <c r="C2" s="127"/>
      <c r="D2" s="127"/>
      <c r="E2" s="127"/>
      <c r="F2" s="128"/>
    </row>
    <row r="3" spans="1:6" x14ac:dyDescent="0.2">
      <c r="A3" s="7" t="s">
        <v>269</v>
      </c>
      <c r="B3" s="7" t="s">
        <v>138</v>
      </c>
      <c r="C3" s="7" t="s">
        <v>119</v>
      </c>
      <c r="D3" s="7" t="s">
        <v>119</v>
      </c>
      <c r="E3" s="7" t="s">
        <v>119</v>
      </c>
      <c r="F3" s="7" t="s">
        <v>119</v>
      </c>
    </row>
    <row r="4" spans="1:6" x14ac:dyDescent="0.2">
      <c r="A4" s="7" t="s">
        <v>270</v>
      </c>
      <c r="B4" s="7" t="s">
        <v>106</v>
      </c>
      <c r="C4" s="7" t="s">
        <v>124</v>
      </c>
      <c r="D4" s="7" t="s">
        <v>109</v>
      </c>
      <c r="E4" s="7" t="s">
        <v>123</v>
      </c>
      <c r="F4" s="7" t="s">
        <v>122</v>
      </c>
    </row>
    <row r="5" spans="1:6" x14ac:dyDescent="0.2">
      <c r="A5" s="9" t="s">
        <v>260</v>
      </c>
      <c r="B5" s="10">
        <v>310000</v>
      </c>
      <c r="C5" s="10">
        <v>1790649</v>
      </c>
      <c r="D5" s="10">
        <v>1789841</v>
      </c>
      <c r="E5" s="10">
        <v>653334</v>
      </c>
      <c r="F5" s="10">
        <v>1790489</v>
      </c>
    </row>
    <row r="6" spans="1:6" x14ac:dyDescent="0.2">
      <c r="A6" s="9" t="s">
        <v>250</v>
      </c>
      <c r="B6" s="10">
        <v>360000</v>
      </c>
      <c r="C6" s="10">
        <v>342387</v>
      </c>
      <c r="D6" s="10">
        <v>342232</v>
      </c>
      <c r="E6" s="10">
        <v>342798</v>
      </c>
      <c r="F6" s="10">
        <v>342356</v>
      </c>
    </row>
    <row r="7" spans="1:6" x14ac:dyDescent="0.2">
      <c r="A7" s="9" t="s">
        <v>251</v>
      </c>
      <c r="B7" s="10">
        <v>16000</v>
      </c>
      <c r="C7" s="10">
        <v>297800</v>
      </c>
      <c r="D7" s="10">
        <v>297669</v>
      </c>
      <c r="E7" s="10">
        <v>298161</v>
      </c>
      <c r="F7" s="10">
        <v>297777</v>
      </c>
    </row>
    <row r="8" spans="1:6" x14ac:dyDescent="0.2">
      <c r="A8" s="9" t="s">
        <v>252</v>
      </c>
      <c r="B8" s="10">
        <v>960000</v>
      </c>
      <c r="C8" s="10">
        <v>1482200</v>
      </c>
      <c r="D8" s="10">
        <v>1481539</v>
      </c>
      <c r="E8" s="10">
        <v>1483987</v>
      </c>
      <c r="F8" s="10">
        <v>1482075</v>
      </c>
    </row>
    <row r="9" spans="1:6" x14ac:dyDescent="0.2">
      <c r="A9" s="9" t="s">
        <v>253</v>
      </c>
      <c r="B9" s="10">
        <v>15000</v>
      </c>
      <c r="C9" s="10">
        <v>105520</v>
      </c>
      <c r="D9" s="10">
        <v>105473</v>
      </c>
      <c r="E9" s="10">
        <v>105647</v>
      </c>
      <c r="F9" s="10">
        <v>105511</v>
      </c>
    </row>
    <row r="10" spans="1:6" x14ac:dyDescent="0.2">
      <c r="A10" s="9" t="s">
        <v>254</v>
      </c>
      <c r="B10" s="10">
        <v>230000</v>
      </c>
      <c r="C10" s="10">
        <v>973950</v>
      </c>
      <c r="D10" s="10">
        <v>594293</v>
      </c>
      <c r="E10" s="10">
        <v>1459767</v>
      </c>
      <c r="F10" s="10">
        <v>438058</v>
      </c>
    </row>
    <row r="11" spans="1:6" s="1" customFormat="1" x14ac:dyDescent="0.2">
      <c r="A11" s="9" t="s">
        <v>255</v>
      </c>
      <c r="B11" s="10">
        <v>0</v>
      </c>
      <c r="C11" s="10">
        <v>125727</v>
      </c>
      <c r="D11" s="10">
        <v>125670</v>
      </c>
      <c r="E11" s="10">
        <v>125878</v>
      </c>
      <c r="F11" s="10">
        <v>125715</v>
      </c>
    </row>
    <row r="12" spans="1:6" x14ac:dyDescent="0.2">
      <c r="A12" s="9" t="s">
        <v>256</v>
      </c>
      <c r="B12" s="10">
        <v>0</v>
      </c>
      <c r="C12" s="10">
        <v>866755</v>
      </c>
      <c r="D12" s="10">
        <v>866364</v>
      </c>
      <c r="E12" s="10">
        <v>867795</v>
      </c>
      <c r="F12" s="10">
        <v>866678</v>
      </c>
    </row>
    <row r="13" spans="1:6" x14ac:dyDescent="0.2">
      <c r="A13" s="22" t="s">
        <v>267</v>
      </c>
      <c r="B13" s="7">
        <f>SUM(B5:B12)</f>
        <v>1891000</v>
      </c>
      <c r="C13" s="7">
        <f t="shared" ref="C13:F13" si="0">SUM(C5:C12)</f>
        <v>5984988</v>
      </c>
      <c r="D13" s="7">
        <f t="shared" si="0"/>
        <v>5603081</v>
      </c>
      <c r="E13" s="7">
        <f t="shared" si="0"/>
        <v>5337367</v>
      </c>
      <c r="F13" s="7">
        <f t="shared" si="0"/>
        <v>5448659</v>
      </c>
    </row>
    <row r="14" spans="1:6" x14ac:dyDescent="0.2">
      <c r="A14" s="9" t="s">
        <v>257</v>
      </c>
      <c r="B14" s="10">
        <v>62000</v>
      </c>
      <c r="C14" s="10">
        <v>504935</v>
      </c>
      <c r="D14" s="10">
        <v>504708</v>
      </c>
      <c r="E14" s="10">
        <v>505542</v>
      </c>
      <c r="F14" s="10">
        <v>504890</v>
      </c>
    </row>
    <row r="15" spans="1:6" s="1" customFormat="1" x14ac:dyDescent="0.2">
      <c r="A15" s="9" t="s">
        <v>258</v>
      </c>
      <c r="B15" s="10">
        <v>38000</v>
      </c>
      <c r="C15" s="10">
        <v>0</v>
      </c>
      <c r="D15" s="10">
        <v>0</v>
      </c>
      <c r="E15" s="10">
        <v>0</v>
      </c>
      <c r="F15" s="10">
        <v>0</v>
      </c>
    </row>
    <row r="16" spans="1:6" s="1" customFormat="1" x14ac:dyDescent="0.2">
      <c r="A16" s="9" t="s">
        <v>259</v>
      </c>
      <c r="B16" s="10">
        <v>38000</v>
      </c>
      <c r="C16" s="10">
        <v>166121</v>
      </c>
      <c r="D16" s="10">
        <v>166046</v>
      </c>
      <c r="E16" s="10">
        <v>166320</v>
      </c>
      <c r="F16" s="10">
        <v>166106</v>
      </c>
    </row>
    <row r="17" spans="1:6" x14ac:dyDescent="0.2">
      <c r="A17" s="22" t="s">
        <v>268</v>
      </c>
      <c r="B17" s="7">
        <f>SUM(B14:B16)</f>
        <v>138000</v>
      </c>
      <c r="C17" s="7">
        <f t="shared" ref="C17:F17" si="1">SUM(C14:C16)</f>
        <v>671056</v>
      </c>
      <c r="D17" s="7">
        <f t="shared" si="1"/>
        <v>670754</v>
      </c>
      <c r="E17" s="7">
        <f t="shared" si="1"/>
        <v>671862</v>
      </c>
      <c r="F17" s="7">
        <f t="shared" si="1"/>
        <v>670996</v>
      </c>
    </row>
    <row r="18" spans="1:6" x14ac:dyDescent="0.2">
      <c r="A18" s="22" t="s">
        <v>3</v>
      </c>
      <c r="B18" s="7">
        <f>+B17+B13</f>
        <v>2029000</v>
      </c>
      <c r="C18" s="7">
        <f t="shared" ref="C18:F18" si="2">+C17+C13</f>
        <v>6656044</v>
      </c>
      <c r="D18" s="7">
        <f t="shared" si="2"/>
        <v>6273835</v>
      </c>
      <c r="E18" s="7">
        <f t="shared" si="2"/>
        <v>6009229</v>
      </c>
      <c r="F18" s="7">
        <f t="shared" si="2"/>
        <v>6119655</v>
      </c>
    </row>
    <row r="19" spans="1:6" x14ac:dyDescent="0.2">
      <c r="A19" s="9" t="s">
        <v>261</v>
      </c>
      <c r="B19" s="10">
        <v>221</v>
      </c>
      <c r="C19" s="10">
        <v>284</v>
      </c>
      <c r="D19" s="10">
        <v>1651</v>
      </c>
      <c r="E19" s="10">
        <v>70</v>
      </c>
      <c r="F19" s="10">
        <v>373</v>
      </c>
    </row>
    <row r="20" spans="1:6" x14ac:dyDescent="0.2">
      <c r="A20" s="9" t="s">
        <v>262</v>
      </c>
      <c r="B20" s="10">
        <v>1</v>
      </c>
      <c r="C20" s="10">
        <v>4</v>
      </c>
      <c r="D20" s="10">
        <v>18</v>
      </c>
      <c r="E20" s="10">
        <v>1</v>
      </c>
      <c r="F20" s="10">
        <v>4</v>
      </c>
    </row>
    <row r="22" spans="1:6" x14ac:dyDescent="0.2">
      <c r="A22" s="119" t="s">
        <v>315</v>
      </c>
      <c r="B22" s="119"/>
      <c r="C22" s="119"/>
      <c r="D22" s="119"/>
      <c r="E22" s="119"/>
      <c r="F22" s="119"/>
    </row>
    <row r="23" spans="1:6" x14ac:dyDescent="0.2">
      <c r="A23" s="17" t="s">
        <v>272</v>
      </c>
      <c r="B23" s="13">
        <f>+B5/$B$18</f>
        <v>0.15278462296697881</v>
      </c>
      <c r="C23" s="13">
        <f>+C5/$C$18</f>
        <v>0.26902601605398041</v>
      </c>
      <c r="D23" s="13">
        <f>+D5/$D$18</f>
        <v>0.28528659105634752</v>
      </c>
      <c r="E23" s="13">
        <f>+E5/$E$18</f>
        <v>0.10872176780082769</v>
      </c>
      <c r="F23" s="13">
        <f>+F5/$F$18</f>
        <v>0.29258005557502831</v>
      </c>
    </row>
    <row r="24" spans="1:6" x14ac:dyDescent="0.2">
      <c r="A24" s="12" t="s">
        <v>273</v>
      </c>
      <c r="B24" s="13">
        <f t="shared" ref="B24:B36" si="3">+B6/$B$18</f>
        <v>0.17742730409068508</v>
      </c>
      <c r="C24" s="13">
        <f t="shared" ref="C24:C36" si="4">+C6/$C$18</f>
        <v>5.144001451913479E-2</v>
      </c>
      <c r="D24" s="13">
        <f t="shared" ref="D24:D36" si="5">+D6/$D$18</f>
        <v>5.4549091584333985E-2</v>
      </c>
      <c r="E24" s="13">
        <f t="shared" ref="E24:E36" si="6">+E6/$E$18</f>
        <v>5.7045254890436027E-2</v>
      </c>
      <c r="F24" s="13">
        <f t="shared" ref="F24:F36" si="7">+F6/$F$18</f>
        <v>5.5943676563466403E-2</v>
      </c>
    </row>
    <row r="25" spans="1:6" x14ac:dyDescent="0.2">
      <c r="A25" s="12" t="s">
        <v>274</v>
      </c>
      <c r="B25" s="13">
        <f t="shared" si="3"/>
        <v>7.8856579595860034E-3</v>
      </c>
      <c r="C25" s="13">
        <f t="shared" si="4"/>
        <v>4.4741290772717247E-2</v>
      </c>
      <c r="D25" s="13">
        <f t="shared" si="5"/>
        <v>4.7446099554738053E-2</v>
      </c>
      <c r="E25" s="13">
        <f t="shared" si="6"/>
        <v>4.9617180506850378E-2</v>
      </c>
      <c r="F25" s="13">
        <f t="shared" si="7"/>
        <v>4.8659115587398306E-2</v>
      </c>
    </row>
    <row r="26" spans="1:6" x14ac:dyDescent="0.2">
      <c r="A26" s="12" t="s">
        <v>275</v>
      </c>
      <c r="B26" s="13">
        <f t="shared" si="3"/>
        <v>0.47313947757516017</v>
      </c>
      <c r="C26" s="13">
        <f t="shared" si="4"/>
        <v>0.22268482600175118</v>
      </c>
      <c r="D26" s="13">
        <f t="shared" si="5"/>
        <v>0.23614567485437535</v>
      </c>
      <c r="E26" s="13">
        <f t="shared" si="6"/>
        <v>0.24695131438658768</v>
      </c>
      <c r="F26" s="13">
        <f t="shared" si="7"/>
        <v>0.2421827701071384</v>
      </c>
    </row>
    <row r="27" spans="1:6" x14ac:dyDescent="0.2">
      <c r="A27" s="12" t="s">
        <v>276</v>
      </c>
      <c r="B27" s="13">
        <f t="shared" si="3"/>
        <v>7.3928043371118777E-3</v>
      </c>
      <c r="C27" s="13">
        <f t="shared" si="4"/>
        <v>1.5853260585416803E-2</v>
      </c>
      <c r="D27" s="13">
        <f t="shared" si="5"/>
        <v>1.6811567406538424E-2</v>
      </c>
      <c r="E27" s="13">
        <f t="shared" si="6"/>
        <v>1.7580791146418286E-2</v>
      </c>
      <c r="F27" s="13">
        <f t="shared" si="7"/>
        <v>1.7241331414924534E-2</v>
      </c>
    </row>
    <row r="28" spans="1:6" x14ac:dyDescent="0.2">
      <c r="A28" s="12" t="s">
        <v>277</v>
      </c>
      <c r="B28" s="13">
        <f t="shared" si="3"/>
        <v>0.11335633316904879</v>
      </c>
      <c r="C28" s="13">
        <f t="shared" si="4"/>
        <v>0.14632565529915367</v>
      </c>
      <c r="D28" s="13">
        <f t="shared" si="5"/>
        <v>9.4725634320953614E-2</v>
      </c>
      <c r="E28" s="13">
        <f t="shared" si="6"/>
        <v>0.24292084725012145</v>
      </c>
      <c r="F28" s="13">
        <f t="shared" si="7"/>
        <v>7.1582139842850612E-2</v>
      </c>
    </row>
    <row r="29" spans="1:6" x14ac:dyDescent="0.2">
      <c r="A29" s="12" t="s">
        <v>278</v>
      </c>
      <c r="B29" s="13">
        <f t="shared" si="3"/>
        <v>0</v>
      </c>
      <c r="C29" s="13">
        <f t="shared" si="4"/>
        <v>1.8889147968372804E-2</v>
      </c>
      <c r="D29" s="13">
        <f t="shared" si="5"/>
        <v>2.0030810501073106E-2</v>
      </c>
      <c r="E29" s="13">
        <f t="shared" si="6"/>
        <v>2.0947446003472325E-2</v>
      </c>
      <c r="F29" s="13">
        <f t="shared" si="7"/>
        <v>2.0542824718060088E-2</v>
      </c>
    </row>
    <row r="30" spans="1:6" x14ac:dyDescent="0.2">
      <c r="A30" s="12" t="s">
        <v>279</v>
      </c>
      <c r="B30" s="13">
        <f t="shared" si="3"/>
        <v>0</v>
      </c>
      <c r="C30" s="13">
        <f t="shared" si="4"/>
        <v>0.13022074373306428</v>
      </c>
      <c r="D30" s="13">
        <f t="shared" si="5"/>
        <v>0.13809161382153021</v>
      </c>
      <c r="E30" s="13">
        <f t="shared" si="6"/>
        <v>0.14441037277827157</v>
      </c>
      <c r="F30" s="13">
        <f t="shared" si="7"/>
        <v>0.14162203588274175</v>
      </c>
    </row>
    <row r="31" spans="1:6" x14ac:dyDescent="0.2">
      <c r="A31" s="14" t="s">
        <v>280</v>
      </c>
      <c r="B31" s="15">
        <f t="shared" si="3"/>
        <v>0.93198620009857069</v>
      </c>
      <c r="C31" s="15">
        <f t="shared" si="4"/>
        <v>0.89918095493359118</v>
      </c>
      <c r="D31" s="15">
        <f t="shared" si="5"/>
        <v>0.89308708309989027</v>
      </c>
      <c r="E31" s="15">
        <f t="shared" si="6"/>
        <v>0.88819497476298537</v>
      </c>
      <c r="F31" s="15">
        <f t="shared" si="7"/>
        <v>0.89035394969160842</v>
      </c>
    </row>
    <row r="32" spans="1:6" x14ac:dyDescent="0.2">
      <c r="A32" s="12" t="s">
        <v>281</v>
      </c>
      <c r="B32" s="13">
        <f t="shared" si="3"/>
        <v>3.0556924593395762E-2</v>
      </c>
      <c r="C32" s="13">
        <f t="shared" si="4"/>
        <v>7.5861127119952937E-2</v>
      </c>
      <c r="D32" s="13">
        <f t="shared" si="5"/>
        <v>8.0446489268525545E-2</v>
      </c>
      <c r="E32" s="13">
        <f t="shared" si="6"/>
        <v>8.4127597733419712E-2</v>
      </c>
      <c r="F32" s="13">
        <f t="shared" si="7"/>
        <v>8.2503016918437394E-2</v>
      </c>
    </row>
    <row r="33" spans="1:6" x14ac:dyDescent="0.2">
      <c r="A33" s="12" t="s">
        <v>282</v>
      </c>
      <c r="B33" s="13">
        <f t="shared" si="3"/>
        <v>1.8728437654016758E-2</v>
      </c>
      <c r="C33" s="13">
        <f t="shared" si="4"/>
        <v>0</v>
      </c>
      <c r="D33" s="13">
        <f t="shared" si="5"/>
        <v>0</v>
      </c>
      <c r="E33" s="13">
        <f t="shared" si="6"/>
        <v>0</v>
      </c>
      <c r="F33" s="13">
        <f t="shared" si="7"/>
        <v>0</v>
      </c>
    </row>
    <row r="34" spans="1:6" x14ac:dyDescent="0.2">
      <c r="A34" s="12" t="s">
        <v>283</v>
      </c>
      <c r="B34" s="13">
        <f t="shared" si="3"/>
        <v>1.8728437654016758E-2</v>
      </c>
      <c r="C34" s="13">
        <f t="shared" si="4"/>
        <v>2.4957917946455882E-2</v>
      </c>
      <c r="D34" s="13">
        <f t="shared" si="5"/>
        <v>2.6466427631584192E-2</v>
      </c>
      <c r="E34" s="13">
        <f t="shared" si="6"/>
        <v>2.7677427503594886E-2</v>
      </c>
      <c r="F34" s="13">
        <f t="shared" si="7"/>
        <v>2.7143033389954174E-2</v>
      </c>
    </row>
    <row r="35" spans="1:6" x14ac:dyDescent="0.2">
      <c r="A35" s="14" t="s">
        <v>284</v>
      </c>
      <c r="B35" s="15">
        <f t="shared" si="3"/>
        <v>6.8013799901429278E-2</v>
      </c>
      <c r="C35" s="15">
        <f t="shared" si="4"/>
        <v>0.10081904506640882</v>
      </c>
      <c r="D35" s="15">
        <f t="shared" si="5"/>
        <v>0.10691291690010975</v>
      </c>
      <c r="E35" s="15">
        <f t="shared" si="6"/>
        <v>0.1118050252370146</v>
      </c>
      <c r="F35" s="15">
        <f t="shared" si="7"/>
        <v>0.10964605030839157</v>
      </c>
    </row>
    <row r="36" spans="1:6" x14ac:dyDescent="0.2">
      <c r="A36" s="16" t="s">
        <v>3</v>
      </c>
      <c r="B36" s="15">
        <f t="shared" si="3"/>
        <v>1</v>
      </c>
      <c r="C36" s="15">
        <f t="shared" si="4"/>
        <v>1</v>
      </c>
      <c r="D36" s="15">
        <f t="shared" si="5"/>
        <v>1</v>
      </c>
      <c r="E36" s="15">
        <f t="shared" si="6"/>
        <v>1</v>
      </c>
      <c r="F36" s="15">
        <f t="shared" si="7"/>
        <v>1</v>
      </c>
    </row>
  </sheetData>
  <mergeCells count="3">
    <mergeCell ref="A1:F1"/>
    <mergeCell ref="A2:F2"/>
    <mergeCell ref="A22:F22"/>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6"/>
  <sheetViews>
    <sheetView workbookViewId="0">
      <selection activeCell="D3" sqref="D3"/>
    </sheetView>
  </sheetViews>
  <sheetFormatPr baseColWidth="10" defaultRowHeight="12.75" x14ac:dyDescent="0.2"/>
  <cols>
    <col min="1" max="1" width="24.7109375" bestFit="1" customWidth="1"/>
  </cols>
  <sheetData>
    <row r="1" spans="1:33" ht="15" x14ac:dyDescent="0.2">
      <c r="A1" s="122" t="s">
        <v>316</v>
      </c>
      <c r="B1" s="122"/>
      <c r="C1" s="122"/>
      <c r="D1" s="122"/>
      <c r="E1" s="122"/>
      <c r="F1" s="122"/>
      <c r="G1" s="122"/>
      <c r="H1" s="122"/>
      <c r="I1" s="122"/>
      <c r="J1" s="122"/>
      <c r="K1" s="122"/>
      <c r="L1" s="122"/>
      <c r="M1" s="122"/>
      <c r="N1" s="122"/>
      <c r="O1" s="122"/>
      <c r="P1" s="122"/>
      <c r="Q1" s="122"/>
      <c r="R1" s="122"/>
      <c r="S1" s="122"/>
      <c r="T1" s="122"/>
      <c r="U1" s="122"/>
      <c r="V1" s="122"/>
      <c r="W1" s="122"/>
      <c r="X1" s="122"/>
      <c r="Y1" s="122"/>
      <c r="Z1" s="122"/>
      <c r="AA1" s="122"/>
    </row>
    <row r="2" spans="1:33" ht="15" x14ac:dyDescent="0.2">
      <c r="A2" s="118" t="s">
        <v>286</v>
      </c>
      <c r="B2" s="118"/>
      <c r="C2" s="118"/>
      <c r="D2" s="118"/>
      <c r="E2" s="118"/>
      <c r="F2" s="118"/>
      <c r="G2" s="118"/>
      <c r="H2" s="118"/>
      <c r="I2" s="118"/>
      <c r="J2" s="118"/>
      <c r="K2" s="118"/>
      <c r="L2" s="118"/>
      <c r="M2" s="118"/>
      <c r="N2" s="118"/>
      <c r="O2" s="118"/>
      <c r="P2" s="118"/>
      <c r="Q2" s="118"/>
      <c r="R2" s="118"/>
      <c r="S2" s="118"/>
      <c r="T2" s="118"/>
      <c r="U2" s="118"/>
      <c r="V2" s="118"/>
      <c r="W2" s="118"/>
      <c r="X2" s="118"/>
      <c r="Y2" s="118"/>
      <c r="Z2" s="118"/>
      <c r="AA2" s="118"/>
    </row>
    <row r="3" spans="1:33" ht="38.25" x14ac:dyDescent="0.2">
      <c r="A3" s="7" t="s">
        <v>269</v>
      </c>
      <c r="B3" s="7" t="s">
        <v>301</v>
      </c>
      <c r="C3" s="7" t="s">
        <v>104</v>
      </c>
      <c r="D3" s="7" t="s">
        <v>153</v>
      </c>
      <c r="E3" s="7" t="s">
        <v>302</v>
      </c>
      <c r="F3" s="7" t="s">
        <v>125</v>
      </c>
      <c r="G3" s="7" t="s">
        <v>199</v>
      </c>
      <c r="H3" s="7" t="s">
        <v>303</v>
      </c>
      <c r="I3" s="7" t="s">
        <v>304</v>
      </c>
      <c r="J3" s="7" t="s">
        <v>199</v>
      </c>
      <c r="K3" s="7" t="s">
        <v>107</v>
      </c>
      <c r="L3" s="7" t="s">
        <v>87</v>
      </c>
      <c r="M3" s="7" t="s">
        <v>305</v>
      </c>
      <c r="N3" s="7" t="s">
        <v>306</v>
      </c>
      <c r="O3" s="7" t="s">
        <v>307</v>
      </c>
      <c r="P3" s="7" t="s">
        <v>132</v>
      </c>
      <c r="Q3" s="7" t="s">
        <v>308</v>
      </c>
      <c r="R3" s="7" t="s">
        <v>309</v>
      </c>
      <c r="S3" s="7" t="s">
        <v>111</v>
      </c>
      <c r="T3" s="7" t="s">
        <v>125</v>
      </c>
      <c r="U3" s="7" t="s">
        <v>202</v>
      </c>
      <c r="V3" s="7" t="s">
        <v>202</v>
      </c>
      <c r="W3" s="7" t="s">
        <v>96</v>
      </c>
      <c r="X3" s="7" t="s">
        <v>111</v>
      </c>
      <c r="Y3" s="7" t="s">
        <v>145</v>
      </c>
      <c r="Z3" s="7" t="s">
        <v>310</v>
      </c>
      <c r="AA3" s="7" t="s">
        <v>311</v>
      </c>
      <c r="AB3" s="7" t="s">
        <v>312</v>
      </c>
      <c r="AC3" s="7" t="s">
        <v>313</v>
      </c>
      <c r="AD3" s="7" t="s">
        <v>151</v>
      </c>
      <c r="AE3" s="7" t="s">
        <v>314</v>
      </c>
      <c r="AF3" s="7" t="s">
        <v>134</v>
      </c>
      <c r="AG3" s="7" t="s">
        <v>134</v>
      </c>
    </row>
    <row r="4" spans="1:33" x14ac:dyDescent="0.2">
      <c r="A4" s="7" t="s">
        <v>270</v>
      </c>
      <c r="B4" s="7" t="s">
        <v>200</v>
      </c>
      <c r="C4" s="7" t="s">
        <v>105</v>
      </c>
      <c r="D4" s="7" t="s">
        <v>154</v>
      </c>
      <c r="E4" s="7" t="s">
        <v>91</v>
      </c>
      <c r="F4" s="7" t="s">
        <v>127</v>
      </c>
      <c r="G4" s="7" t="s">
        <v>144</v>
      </c>
      <c r="H4" s="7" t="s">
        <v>106</v>
      </c>
      <c r="I4" s="7" t="s">
        <v>108</v>
      </c>
      <c r="J4" s="7" t="s">
        <v>201</v>
      </c>
      <c r="K4" s="7" t="s">
        <v>109</v>
      </c>
      <c r="L4" s="7" t="s">
        <v>89</v>
      </c>
      <c r="M4" s="7" t="s">
        <v>83</v>
      </c>
      <c r="N4" s="7" t="s">
        <v>58</v>
      </c>
      <c r="O4" s="7" t="s">
        <v>7</v>
      </c>
      <c r="P4" s="7" t="s">
        <v>23</v>
      </c>
      <c r="Q4" s="7" t="s">
        <v>77</v>
      </c>
      <c r="R4" s="7" t="s">
        <v>69</v>
      </c>
      <c r="S4" s="7" t="s">
        <v>114</v>
      </c>
      <c r="T4" s="7" t="s">
        <v>126</v>
      </c>
      <c r="U4" s="7" t="s">
        <v>205</v>
      </c>
      <c r="V4" s="7" t="s">
        <v>204</v>
      </c>
      <c r="W4" s="7" t="s">
        <v>97</v>
      </c>
      <c r="X4" s="7" t="s">
        <v>113</v>
      </c>
      <c r="Y4" s="7" t="s">
        <v>122</v>
      </c>
      <c r="Z4" s="7" t="s">
        <v>115</v>
      </c>
      <c r="AA4" s="7" t="s">
        <v>101</v>
      </c>
      <c r="AB4" s="7" t="s">
        <v>72</v>
      </c>
      <c r="AC4" s="7" t="s">
        <v>54</v>
      </c>
      <c r="AD4" s="7" t="s">
        <v>152</v>
      </c>
      <c r="AE4" s="7" t="s">
        <v>12</v>
      </c>
      <c r="AF4" s="7" t="s">
        <v>137</v>
      </c>
      <c r="AG4" s="7" t="s">
        <v>136</v>
      </c>
    </row>
    <row r="5" spans="1:33" x14ac:dyDescent="0.2">
      <c r="A5" s="9" t="s">
        <v>260</v>
      </c>
      <c r="B5" s="24">
        <v>2635965.5</v>
      </c>
      <c r="C5" s="24">
        <v>341403</v>
      </c>
      <c r="D5" s="24">
        <v>0</v>
      </c>
      <c r="E5" s="24">
        <v>452829.83333333331</v>
      </c>
      <c r="F5" s="24">
        <v>166151</v>
      </c>
      <c r="G5" s="24">
        <v>1031483</v>
      </c>
      <c r="H5" s="24">
        <v>2236576.5</v>
      </c>
      <c r="I5" s="24">
        <v>3550075</v>
      </c>
      <c r="J5" s="24">
        <v>4143974</v>
      </c>
      <c r="K5" s="24">
        <v>0</v>
      </c>
      <c r="L5" s="24">
        <v>198182</v>
      </c>
      <c r="M5" s="24">
        <v>679846</v>
      </c>
      <c r="N5" s="24">
        <v>85214.666666666672</v>
      </c>
      <c r="O5" s="24">
        <v>519987.16666666669</v>
      </c>
      <c r="P5" s="24">
        <v>367167</v>
      </c>
      <c r="Q5" s="24">
        <v>760845.5</v>
      </c>
      <c r="R5" s="24">
        <v>3796453</v>
      </c>
      <c r="S5" s="24">
        <v>106552</v>
      </c>
      <c r="T5" s="24">
        <v>257227</v>
      </c>
      <c r="U5" s="24">
        <v>2502242</v>
      </c>
      <c r="V5" s="24">
        <v>3639561</v>
      </c>
      <c r="W5" s="24">
        <v>623756</v>
      </c>
      <c r="X5" s="24">
        <v>3526673</v>
      </c>
      <c r="Y5" s="24">
        <v>261322</v>
      </c>
      <c r="Z5" s="24">
        <v>1145671.5</v>
      </c>
      <c r="AA5" s="24">
        <v>4211516.5</v>
      </c>
      <c r="AB5" s="24">
        <v>64029.666666666664</v>
      </c>
      <c r="AC5" s="24">
        <v>771369.25</v>
      </c>
      <c r="AD5" s="24">
        <v>37277</v>
      </c>
      <c r="AE5" s="24">
        <v>220368.8</v>
      </c>
      <c r="AF5" s="24">
        <v>0</v>
      </c>
      <c r="AG5" s="24">
        <v>0</v>
      </c>
    </row>
    <row r="6" spans="1:33" x14ac:dyDescent="0.2">
      <c r="A6" s="9" t="s">
        <v>250</v>
      </c>
      <c r="B6" s="24">
        <v>1092488</v>
      </c>
      <c r="C6" s="24">
        <v>662461</v>
      </c>
      <c r="D6" s="24">
        <v>0</v>
      </c>
      <c r="E6" s="24">
        <v>385649</v>
      </c>
      <c r="F6" s="24">
        <v>6857</v>
      </c>
      <c r="G6" s="24">
        <v>725373</v>
      </c>
      <c r="H6" s="24">
        <v>1087399.5</v>
      </c>
      <c r="I6" s="24">
        <v>1406039.5</v>
      </c>
      <c r="J6" s="24">
        <v>1414860</v>
      </c>
      <c r="K6" s="24">
        <v>5237672</v>
      </c>
      <c r="L6" s="24">
        <v>27751</v>
      </c>
      <c r="M6" s="24">
        <v>1185155.3333333333</v>
      </c>
      <c r="N6" s="24">
        <v>49068.333333333336</v>
      </c>
      <c r="O6" s="24">
        <v>871819.16666666663</v>
      </c>
      <c r="P6" s="24">
        <v>239026</v>
      </c>
      <c r="Q6" s="24">
        <v>169584.25</v>
      </c>
      <c r="R6" s="24">
        <v>743973.5</v>
      </c>
      <c r="S6" s="24">
        <v>60831</v>
      </c>
      <c r="T6" s="24">
        <v>10616</v>
      </c>
      <c r="U6" s="24">
        <v>1268417</v>
      </c>
      <c r="V6" s="24">
        <v>506235</v>
      </c>
      <c r="W6" s="24">
        <v>854000</v>
      </c>
      <c r="X6" s="24">
        <v>1487464</v>
      </c>
      <c r="Y6" s="24">
        <v>33390</v>
      </c>
      <c r="Z6" s="24">
        <v>991903.5</v>
      </c>
      <c r="AA6" s="24">
        <v>1455097.5</v>
      </c>
      <c r="AB6" s="24">
        <v>2237</v>
      </c>
      <c r="AC6" s="24">
        <v>502445.5</v>
      </c>
      <c r="AD6" s="24">
        <v>12566</v>
      </c>
      <c r="AE6" s="24">
        <v>120106.8</v>
      </c>
      <c r="AF6" s="24">
        <v>0</v>
      </c>
      <c r="AG6" s="24">
        <v>0</v>
      </c>
    </row>
    <row r="7" spans="1:33" x14ac:dyDescent="0.2">
      <c r="A7" s="9" t="s">
        <v>251</v>
      </c>
      <c r="B7" s="24">
        <v>128404.5</v>
      </c>
      <c r="C7" s="24">
        <v>57970</v>
      </c>
      <c r="D7" s="24">
        <v>0</v>
      </c>
      <c r="E7" s="24">
        <v>57310.666666666664</v>
      </c>
      <c r="F7" s="24">
        <v>0</v>
      </c>
      <c r="G7" s="24">
        <v>163495</v>
      </c>
      <c r="H7" s="24">
        <v>159952.5</v>
      </c>
      <c r="I7" s="24">
        <v>226406</v>
      </c>
      <c r="J7" s="24">
        <v>128683</v>
      </c>
      <c r="K7" s="24">
        <v>68787</v>
      </c>
      <c r="L7" s="24">
        <v>64250</v>
      </c>
      <c r="M7" s="24">
        <v>80349.333333333328</v>
      </c>
      <c r="N7" s="24">
        <v>30671.666666666668</v>
      </c>
      <c r="O7" s="24">
        <v>59461</v>
      </c>
      <c r="P7" s="24">
        <v>161462</v>
      </c>
      <c r="Q7" s="24">
        <v>121179.75</v>
      </c>
      <c r="R7" s="24">
        <v>1180153.5</v>
      </c>
      <c r="S7" s="24">
        <v>317733</v>
      </c>
      <c r="T7" s="24">
        <v>0</v>
      </c>
      <c r="U7" s="24">
        <v>256809</v>
      </c>
      <c r="V7" s="24">
        <v>256809</v>
      </c>
      <c r="W7" s="24">
        <v>64383</v>
      </c>
      <c r="X7" s="24">
        <v>1123722</v>
      </c>
      <c r="Y7" s="24">
        <v>42099</v>
      </c>
      <c r="Z7" s="24">
        <v>985718</v>
      </c>
      <c r="AA7" s="24">
        <v>140254.5</v>
      </c>
      <c r="AB7" s="24">
        <v>51267.333333333336</v>
      </c>
      <c r="AC7" s="24">
        <v>104703</v>
      </c>
      <c r="AD7" s="24">
        <v>10946</v>
      </c>
      <c r="AE7" s="24">
        <v>65384.800000000003</v>
      </c>
      <c r="AF7" s="24">
        <v>0</v>
      </c>
      <c r="AG7" s="24">
        <v>0</v>
      </c>
    </row>
    <row r="8" spans="1:33" x14ac:dyDescent="0.2">
      <c r="A8" s="9" t="s">
        <v>252</v>
      </c>
      <c r="B8" s="24">
        <v>2402472.5</v>
      </c>
      <c r="C8" s="24">
        <v>748789</v>
      </c>
      <c r="D8" s="24">
        <v>0</v>
      </c>
      <c r="E8" s="24">
        <v>396636.5</v>
      </c>
      <c r="F8" s="24">
        <v>11833</v>
      </c>
      <c r="G8" s="24">
        <v>1923946</v>
      </c>
      <c r="H8" s="24">
        <v>5016747.5</v>
      </c>
      <c r="I8" s="24">
        <v>3526399</v>
      </c>
      <c r="J8" s="24">
        <v>5038138</v>
      </c>
      <c r="K8" s="24">
        <v>16853207</v>
      </c>
      <c r="L8" s="24">
        <v>379163</v>
      </c>
      <c r="M8" s="24">
        <v>3157486.3333333335</v>
      </c>
      <c r="N8" s="24">
        <v>2191348.6666666665</v>
      </c>
      <c r="O8" s="24">
        <v>1935200.1666666667</v>
      </c>
      <c r="P8" s="24">
        <v>412525</v>
      </c>
      <c r="Q8" s="24">
        <v>587356.75</v>
      </c>
      <c r="R8" s="24">
        <v>5407113.5</v>
      </c>
      <c r="S8" s="24">
        <v>212732</v>
      </c>
      <c r="T8" s="24">
        <v>18319</v>
      </c>
      <c r="U8" s="24">
        <v>4435334</v>
      </c>
      <c r="V8" s="24">
        <v>2498099</v>
      </c>
      <c r="W8" s="24">
        <v>545000</v>
      </c>
      <c r="X8" s="24">
        <v>1994542</v>
      </c>
      <c r="Y8" s="24">
        <v>25516</v>
      </c>
      <c r="Z8" s="24">
        <v>1497631.5</v>
      </c>
      <c r="AA8" s="24">
        <v>7550945</v>
      </c>
      <c r="AB8" s="24">
        <v>2171851</v>
      </c>
      <c r="AC8" s="24">
        <v>210143</v>
      </c>
      <c r="AD8" s="24">
        <v>11470</v>
      </c>
      <c r="AE8" s="24">
        <v>170425.4</v>
      </c>
      <c r="AF8" s="24">
        <v>0</v>
      </c>
      <c r="AG8" s="24">
        <v>0</v>
      </c>
    </row>
    <row r="9" spans="1:33" x14ac:dyDescent="0.2">
      <c r="A9" s="9" t="s">
        <v>253</v>
      </c>
      <c r="B9" s="24">
        <v>13039.5</v>
      </c>
      <c r="C9" s="24">
        <v>175</v>
      </c>
      <c r="D9" s="24">
        <v>0</v>
      </c>
      <c r="E9" s="24">
        <v>1726.1666666666667</v>
      </c>
      <c r="F9" s="24">
        <v>0</v>
      </c>
      <c r="G9" s="24">
        <v>5660</v>
      </c>
      <c r="H9" s="24">
        <v>269</v>
      </c>
      <c r="I9" s="24">
        <v>37103</v>
      </c>
      <c r="J9" s="24">
        <v>0</v>
      </c>
      <c r="K9" s="24">
        <v>0</v>
      </c>
      <c r="L9" s="24">
        <v>0</v>
      </c>
      <c r="M9" s="24">
        <v>97546.333333333328</v>
      </c>
      <c r="N9" s="24">
        <v>0</v>
      </c>
      <c r="O9" s="24">
        <v>68341.166666666672</v>
      </c>
      <c r="P9" s="24">
        <v>0</v>
      </c>
      <c r="Q9" s="24">
        <v>13100.75</v>
      </c>
      <c r="R9" s="24">
        <v>54908.5</v>
      </c>
      <c r="S9" s="24">
        <v>0</v>
      </c>
      <c r="T9" s="24">
        <v>0</v>
      </c>
      <c r="U9" s="24">
        <v>26079</v>
      </c>
      <c r="V9" s="24">
        <v>52158</v>
      </c>
      <c r="W9" s="24">
        <v>0</v>
      </c>
      <c r="X9" s="24">
        <v>0</v>
      </c>
      <c r="Y9" s="24">
        <v>0</v>
      </c>
      <c r="Z9" s="24">
        <v>39118.5</v>
      </c>
      <c r="AA9" s="24">
        <v>13039.5</v>
      </c>
      <c r="AB9" s="24">
        <v>447</v>
      </c>
      <c r="AC9" s="24">
        <v>273.75</v>
      </c>
      <c r="AD9" s="24">
        <v>42272</v>
      </c>
      <c r="AE9" s="24">
        <v>108.6</v>
      </c>
      <c r="AF9" s="24">
        <v>0</v>
      </c>
      <c r="AG9" s="24">
        <v>0</v>
      </c>
    </row>
    <row r="10" spans="1:33" x14ac:dyDescent="0.2">
      <c r="A10" s="9" t="s">
        <v>254</v>
      </c>
      <c r="B10" s="24">
        <v>600000</v>
      </c>
      <c r="C10" s="24">
        <v>575661</v>
      </c>
      <c r="D10" s="24">
        <v>0</v>
      </c>
      <c r="E10" s="24">
        <v>245915</v>
      </c>
      <c r="F10" s="24">
        <v>20790</v>
      </c>
      <c r="G10" s="24">
        <v>738040</v>
      </c>
      <c r="H10" s="24">
        <v>594347</v>
      </c>
      <c r="I10" s="24">
        <v>525210.5</v>
      </c>
      <c r="J10" s="24">
        <v>1164751</v>
      </c>
      <c r="K10" s="24">
        <v>145326</v>
      </c>
      <c r="L10" s="24">
        <v>462595</v>
      </c>
      <c r="M10" s="24">
        <v>570977.33333333337</v>
      </c>
      <c r="N10" s="24">
        <v>231868</v>
      </c>
      <c r="O10" s="24">
        <v>277287.83333333331</v>
      </c>
      <c r="P10" s="24">
        <v>343506</v>
      </c>
      <c r="Q10" s="24">
        <v>468945.25</v>
      </c>
      <c r="R10" s="24">
        <v>845337</v>
      </c>
      <c r="S10" s="24">
        <v>288962</v>
      </c>
      <c r="T10" s="24">
        <v>32186</v>
      </c>
      <c r="U10" s="24">
        <v>720000</v>
      </c>
      <c r="V10" s="24">
        <v>1920000</v>
      </c>
      <c r="W10" s="24">
        <v>211542</v>
      </c>
      <c r="X10" s="24">
        <v>966759</v>
      </c>
      <c r="Y10" s="24">
        <v>1022847</v>
      </c>
      <c r="Z10" s="24">
        <v>1186000</v>
      </c>
      <c r="AA10" s="24">
        <v>2398500</v>
      </c>
      <c r="AB10" s="24">
        <v>37554.666666666664</v>
      </c>
      <c r="AC10" s="24">
        <v>214463.5</v>
      </c>
      <c r="AD10" s="24">
        <v>131049</v>
      </c>
      <c r="AE10" s="24">
        <v>268061.2</v>
      </c>
      <c r="AF10" s="24">
        <v>0</v>
      </c>
      <c r="AG10" s="24">
        <v>0</v>
      </c>
    </row>
    <row r="11" spans="1:33" x14ac:dyDescent="0.2">
      <c r="A11" s="9" t="s">
        <v>255</v>
      </c>
      <c r="B11" s="24">
        <v>0</v>
      </c>
      <c r="C11" s="24">
        <v>217568</v>
      </c>
      <c r="D11" s="24">
        <v>0</v>
      </c>
      <c r="E11" s="24">
        <v>160277.5</v>
      </c>
      <c r="F11" s="24">
        <v>0</v>
      </c>
      <c r="G11" s="24">
        <v>937473</v>
      </c>
      <c r="H11" s="24">
        <v>38172.5</v>
      </c>
      <c r="I11" s="24">
        <v>419138.5</v>
      </c>
      <c r="J11" s="24">
        <v>561135</v>
      </c>
      <c r="K11" s="24">
        <v>0</v>
      </c>
      <c r="L11" s="24">
        <v>0</v>
      </c>
      <c r="M11" s="24">
        <v>0</v>
      </c>
      <c r="N11" s="24">
        <v>20357.333333333332</v>
      </c>
      <c r="O11" s="24">
        <v>12741.666666666666</v>
      </c>
      <c r="P11" s="24">
        <v>0</v>
      </c>
      <c r="Q11" s="24">
        <v>406320.75</v>
      </c>
      <c r="R11" s="24">
        <v>213375</v>
      </c>
      <c r="S11" s="24">
        <v>272</v>
      </c>
      <c r="T11" s="24">
        <v>0</v>
      </c>
      <c r="U11" s="24">
        <v>0</v>
      </c>
      <c r="V11" s="24">
        <v>0</v>
      </c>
      <c r="W11" s="24">
        <v>272617</v>
      </c>
      <c r="X11" s="24">
        <v>42942</v>
      </c>
      <c r="Y11" s="24">
        <v>0</v>
      </c>
      <c r="Z11" s="24">
        <v>327.5</v>
      </c>
      <c r="AA11" s="24">
        <v>425000</v>
      </c>
      <c r="AB11" s="24">
        <v>0</v>
      </c>
      <c r="AC11" s="24">
        <v>56557.25</v>
      </c>
      <c r="AD11" s="24">
        <v>0</v>
      </c>
      <c r="AE11" s="24">
        <v>48047</v>
      </c>
      <c r="AF11" s="24">
        <v>0</v>
      </c>
      <c r="AG11" s="24">
        <v>0</v>
      </c>
    </row>
    <row r="12" spans="1:33" x14ac:dyDescent="0.2">
      <c r="A12" s="9" t="s">
        <v>256</v>
      </c>
      <c r="B12" s="24">
        <v>3141695</v>
      </c>
      <c r="C12" s="24">
        <v>0</v>
      </c>
      <c r="D12" s="24">
        <v>0</v>
      </c>
      <c r="E12" s="24">
        <v>123668.83333333333</v>
      </c>
      <c r="F12" s="24">
        <v>25807</v>
      </c>
      <c r="G12" s="24">
        <v>210169</v>
      </c>
      <c r="H12" s="24">
        <v>81994.5</v>
      </c>
      <c r="I12" s="24">
        <v>393212</v>
      </c>
      <c r="J12" s="24">
        <v>0</v>
      </c>
      <c r="K12" s="24">
        <v>0</v>
      </c>
      <c r="L12" s="24">
        <v>0</v>
      </c>
      <c r="M12" s="24">
        <v>0</v>
      </c>
      <c r="N12" s="24">
        <v>203379.66666666666</v>
      </c>
      <c r="O12" s="24">
        <v>0</v>
      </c>
      <c r="P12" s="24">
        <v>0</v>
      </c>
      <c r="Q12" s="24">
        <v>648399.5</v>
      </c>
      <c r="R12" s="24">
        <v>390000</v>
      </c>
      <c r="S12" s="24">
        <v>430</v>
      </c>
      <c r="T12" s="24">
        <v>39954</v>
      </c>
      <c r="U12" s="24">
        <v>7022612</v>
      </c>
      <c r="V12" s="24">
        <v>3696112</v>
      </c>
      <c r="W12" s="24">
        <v>0</v>
      </c>
      <c r="X12" s="24">
        <v>257113</v>
      </c>
      <c r="Y12" s="24">
        <v>0</v>
      </c>
      <c r="Z12" s="24">
        <v>3887039</v>
      </c>
      <c r="AA12" s="24">
        <v>7638647.5</v>
      </c>
      <c r="AB12" s="24">
        <v>50000</v>
      </c>
      <c r="AC12" s="24">
        <v>0</v>
      </c>
      <c r="AD12" s="24">
        <v>0</v>
      </c>
      <c r="AE12" s="24">
        <v>62749.4</v>
      </c>
      <c r="AF12" s="24">
        <v>0</v>
      </c>
      <c r="AG12" s="24">
        <v>0</v>
      </c>
    </row>
    <row r="13" spans="1:33" s="1" customFormat="1" x14ac:dyDescent="0.2">
      <c r="A13" s="25" t="s">
        <v>267</v>
      </c>
      <c r="B13" s="26">
        <f>SUM(B5:B12)</f>
        <v>10014065</v>
      </c>
      <c r="C13" s="26">
        <f t="shared" ref="C13:AG13" si="0">SUM(C5:C12)</f>
        <v>2604027</v>
      </c>
      <c r="D13" s="26">
        <f t="shared" si="0"/>
        <v>0</v>
      </c>
      <c r="E13" s="26">
        <f t="shared" si="0"/>
        <v>1824013.5</v>
      </c>
      <c r="F13" s="26">
        <f t="shared" si="0"/>
        <v>231438</v>
      </c>
      <c r="G13" s="26">
        <f t="shared" si="0"/>
        <v>5735639</v>
      </c>
      <c r="H13" s="26">
        <f t="shared" si="0"/>
        <v>9215459</v>
      </c>
      <c r="I13" s="26">
        <f t="shared" si="0"/>
        <v>10083583.5</v>
      </c>
      <c r="J13" s="26">
        <f t="shared" si="0"/>
        <v>12451541</v>
      </c>
      <c r="K13" s="26">
        <f t="shared" si="0"/>
        <v>22304992</v>
      </c>
      <c r="L13" s="26">
        <f t="shared" si="0"/>
        <v>1131941</v>
      </c>
      <c r="M13" s="26">
        <f t="shared" si="0"/>
        <v>5771360.666666666</v>
      </c>
      <c r="N13" s="26">
        <f t="shared" si="0"/>
        <v>2811908.333333333</v>
      </c>
      <c r="O13" s="26">
        <f t="shared" si="0"/>
        <v>3744838.1666666665</v>
      </c>
      <c r="P13" s="26">
        <f t="shared" si="0"/>
        <v>1523686</v>
      </c>
      <c r="Q13" s="26">
        <f t="shared" si="0"/>
        <v>3175732.5</v>
      </c>
      <c r="R13" s="26">
        <f t="shared" si="0"/>
        <v>12631314</v>
      </c>
      <c r="S13" s="26">
        <f t="shared" si="0"/>
        <v>987512</v>
      </c>
      <c r="T13" s="26">
        <f t="shared" si="0"/>
        <v>358302</v>
      </c>
      <c r="U13" s="26">
        <f t="shared" si="0"/>
        <v>16231493</v>
      </c>
      <c r="V13" s="26">
        <f t="shared" si="0"/>
        <v>12568974</v>
      </c>
      <c r="W13" s="26">
        <f t="shared" si="0"/>
        <v>2571298</v>
      </c>
      <c r="X13" s="26">
        <f t="shared" si="0"/>
        <v>9399215</v>
      </c>
      <c r="Y13" s="26">
        <f t="shared" si="0"/>
        <v>1385174</v>
      </c>
      <c r="Z13" s="26">
        <f t="shared" si="0"/>
        <v>9733409.5</v>
      </c>
      <c r="AA13" s="26">
        <f t="shared" si="0"/>
        <v>23833000.5</v>
      </c>
      <c r="AB13" s="26">
        <f t="shared" si="0"/>
        <v>2377386.6666666665</v>
      </c>
      <c r="AC13" s="26">
        <f t="shared" si="0"/>
        <v>1859955.25</v>
      </c>
      <c r="AD13" s="26">
        <f t="shared" si="0"/>
        <v>245580</v>
      </c>
      <c r="AE13" s="26">
        <f t="shared" si="0"/>
        <v>955251.99999999988</v>
      </c>
      <c r="AF13" s="26">
        <f t="shared" si="0"/>
        <v>0</v>
      </c>
      <c r="AG13" s="26">
        <f t="shared" si="0"/>
        <v>0</v>
      </c>
    </row>
    <row r="14" spans="1:33" x14ac:dyDescent="0.2">
      <c r="A14" s="9" t="s">
        <v>257</v>
      </c>
      <c r="B14" s="24">
        <v>413980</v>
      </c>
      <c r="C14" s="24">
        <v>260496</v>
      </c>
      <c r="D14" s="24">
        <v>0</v>
      </c>
      <c r="E14" s="24">
        <v>485306.66666666669</v>
      </c>
      <c r="F14" s="24">
        <v>88451</v>
      </c>
      <c r="G14" s="24">
        <v>2339876</v>
      </c>
      <c r="H14" s="24">
        <v>1300186</v>
      </c>
      <c r="I14" s="24">
        <v>439467.5</v>
      </c>
      <c r="J14" s="24">
        <v>2339876</v>
      </c>
      <c r="K14" s="24">
        <v>16397</v>
      </c>
      <c r="L14" s="24">
        <v>356953</v>
      </c>
      <c r="M14" s="24">
        <v>4545063</v>
      </c>
      <c r="N14" s="24">
        <v>1084493</v>
      </c>
      <c r="O14" s="24">
        <v>3232013.1666666665</v>
      </c>
      <c r="P14" s="24">
        <v>250457</v>
      </c>
      <c r="Q14" s="24">
        <v>257230.25</v>
      </c>
      <c r="R14" s="24">
        <v>93412</v>
      </c>
      <c r="S14" s="24">
        <v>81543</v>
      </c>
      <c r="T14" s="24">
        <v>138935</v>
      </c>
      <c r="U14" s="24">
        <v>748742</v>
      </c>
      <c r="V14" s="24">
        <v>413980</v>
      </c>
      <c r="W14" s="24">
        <v>260946</v>
      </c>
      <c r="X14" s="24">
        <v>2592706</v>
      </c>
      <c r="Y14" s="24">
        <v>2106962</v>
      </c>
      <c r="Z14" s="24">
        <v>493881</v>
      </c>
      <c r="AA14" s="24">
        <v>1365629</v>
      </c>
      <c r="AB14" s="24">
        <v>1550995</v>
      </c>
      <c r="AC14" s="24">
        <v>156260.5</v>
      </c>
      <c r="AD14" s="24">
        <v>12999</v>
      </c>
      <c r="AE14" s="24">
        <v>202808.2</v>
      </c>
      <c r="AF14" s="24">
        <v>28568</v>
      </c>
      <c r="AG14" s="24">
        <v>28568</v>
      </c>
    </row>
    <row r="15" spans="1:33" x14ac:dyDescent="0.2">
      <c r="A15" s="9" t="s">
        <v>258</v>
      </c>
      <c r="B15" s="24">
        <v>0</v>
      </c>
      <c r="C15" s="24">
        <v>0</v>
      </c>
      <c r="D15" s="24">
        <v>0</v>
      </c>
      <c r="E15" s="24">
        <v>275345.5</v>
      </c>
      <c r="F15" s="24">
        <v>0</v>
      </c>
      <c r="G15" s="24">
        <v>226474</v>
      </c>
      <c r="H15" s="24">
        <v>113237</v>
      </c>
      <c r="I15" s="24">
        <v>12025.5</v>
      </c>
      <c r="J15" s="24">
        <v>226474</v>
      </c>
      <c r="K15" s="24">
        <v>449</v>
      </c>
      <c r="L15" s="24">
        <v>75194</v>
      </c>
      <c r="M15" s="24">
        <v>11200</v>
      </c>
      <c r="N15" s="24">
        <v>0</v>
      </c>
      <c r="O15" s="24">
        <v>6392.166666666667</v>
      </c>
      <c r="P15" s="24">
        <v>69912</v>
      </c>
      <c r="Q15" s="24">
        <v>27325.75</v>
      </c>
      <c r="R15" s="24">
        <v>0</v>
      </c>
      <c r="S15" s="24">
        <v>0</v>
      </c>
      <c r="T15" s="24">
        <v>0</v>
      </c>
      <c r="U15" s="24">
        <v>0</v>
      </c>
      <c r="V15" s="24">
        <v>0</v>
      </c>
      <c r="W15" s="24">
        <v>0</v>
      </c>
      <c r="X15" s="24">
        <v>0</v>
      </c>
      <c r="Y15" s="24">
        <v>581022</v>
      </c>
      <c r="Z15" s="24">
        <v>0</v>
      </c>
      <c r="AA15" s="24">
        <v>0</v>
      </c>
      <c r="AB15" s="24">
        <v>7337</v>
      </c>
      <c r="AC15" s="24">
        <v>13596.75</v>
      </c>
      <c r="AD15" s="24">
        <v>0</v>
      </c>
      <c r="AE15" s="24">
        <v>8006.4</v>
      </c>
      <c r="AF15" s="24">
        <v>224361</v>
      </c>
      <c r="AG15" s="24">
        <v>224361</v>
      </c>
    </row>
    <row r="16" spans="1:33" x14ac:dyDescent="0.2">
      <c r="A16" s="9" t="s">
        <v>259</v>
      </c>
      <c r="B16" s="24">
        <v>291156</v>
      </c>
      <c r="C16" s="24">
        <v>0</v>
      </c>
      <c r="D16" s="24">
        <v>0</v>
      </c>
      <c r="E16" s="24">
        <v>126402.66666666667</v>
      </c>
      <c r="F16" s="24">
        <v>1275</v>
      </c>
      <c r="G16" s="24">
        <v>1194134</v>
      </c>
      <c r="H16" s="24">
        <v>237472</v>
      </c>
      <c r="I16" s="24">
        <v>42456.5</v>
      </c>
      <c r="J16" s="24">
        <v>474944</v>
      </c>
      <c r="K16" s="24">
        <v>1584</v>
      </c>
      <c r="L16" s="24">
        <v>82463</v>
      </c>
      <c r="M16" s="24">
        <v>68610</v>
      </c>
      <c r="N16" s="24">
        <v>0</v>
      </c>
      <c r="O16" s="24">
        <v>48487.666666666664</v>
      </c>
      <c r="P16" s="24">
        <v>572378</v>
      </c>
      <c r="Q16" s="24">
        <v>44031.25</v>
      </c>
      <c r="R16" s="24">
        <v>0</v>
      </c>
      <c r="S16" s="24">
        <v>38842</v>
      </c>
      <c r="T16" s="24">
        <v>1974</v>
      </c>
      <c r="U16" s="24">
        <v>164424</v>
      </c>
      <c r="V16" s="24">
        <v>151401</v>
      </c>
      <c r="W16" s="24">
        <v>0</v>
      </c>
      <c r="X16" s="24">
        <v>881618</v>
      </c>
      <c r="Y16" s="24">
        <v>53546</v>
      </c>
      <c r="Z16" s="24">
        <v>217959.5</v>
      </c>
      <c r="AA16" s="24">
        <v>227101.5</v>
      </c>
      <c r="AB16" s="24">
        <v>10000</v>
      </c>
      <c r="AC16" s="24">
        <v>26077.5</v>
      </c>
      <c r="AD16" s="24">
        <v>521</v>
      </c>
      <c r="AE16" s="24">
        <v>14762</v>
      </c>
      <c r="AF16" s="24">
        <v>2739</v>
      </c>
      <c r="AG16" s="24">
        <v>2739</v>
      </c>
    </row>
    <row r="17" spans="1:33" s="1" customFormat="1" x14ac:dyDescent="0.2">
      <c r="A17" s="25" t="s">
        <v>268</v>
      </c>
      <c r="B17" s="26">
        <f>SUM(B14:B16)</f>
        <v>705136</v>
      </c>
      <c r="C17" s="26">
        <f t="shared" ref="C17:AG17" si="1">SUM(C14:C16)</f>
        <v>260496</v>
      </c>
      <c r="D17" s="26">
        <f t="shared" si="1"/>
        <v>0</v>
      </c>
      <c r="E17" s="26">
        <f t="shared" si="1"/>
        <v>887054.83333333337</v>
      </c>
      <c r="F17" s="26">
        <f t="shared" si="1"/>
        <v>89726</v>
      </c>
      <c r="G17" s="26">
        <f t="shared" si="1"/>
        <v>3760484</v>
      </c>
      <c r="H17" s="26">
        <f t="shared" si="1"/>
        <v>1650895</v>
      </c>
      <c r="I17" s="26">
        <f t="shared" si="1"/>
        <v>493949.5</v>
      </c>
      <c r="J17" s="26">
        <f t="shared" si="1"/>
        <v>3041294</v>
      </c>
      <c r="K17" s="26">
        <f t="shared" si="1"/>
        <v>18430</v>
      </c>
      <c r="L17" s="26">
        <f t="shared" si="1"/>
        <v>514610</v>
      </c>
      <c r="M17" s="26">
        <f t="shared" si="1"/>
        <v>4624873</v>
      </c>
      <c r="N17" s="26">
        <f t="shared" si="1"/>
        <v>1084493</v>
      </c>
      <c r="O17" s="26">
        <f t="shared" si="1"/>
        <v>3286892.9999999995</v>
      </c>
      <c r="P17" s="26">
        <f t="shared" si="1"/>
        <v>892747</v>
      </c>
      <c r="Q17" s="26">
        <f t="shared" si="1"/>
        <v>328587.25</v>
      </c>
      <c r="R17" s="26">
        <f t="shared" si="1"/>
        <v>93412</v>
      </c>
      <c r="S17" s="26">
        <f t="shared" si="1"/>
        <v>120385</v>
      </c>
      <c r="T17" s="26">
        <f t="shared" si="1"/>
        <v>140909</v>
      </c>
      <c r="U17" s="26">
        <f t="shared" si="1"/>
        <v>913166</v>
      </c>
      <c r="V17" s="26">
        <f t="shared" si="1"/>
        <v>565381</v>
      </c>
      <c r="W17" s="26">
        <f t="shared" si="1"/>
        <v>260946</v>
      </c>
      <c r="X17" s="26">
        <f t="shared" si="1"/>
        <v>3474324</v>
      </c>
      <c r="Y17" s="26">
        <f t="shared" si="1"/>
        <v>2741530</v>
      </c>
      <c r="Z17" s="26">
        <f t="shared" si="1"/>
        <v>711840.5</v>
      </c>
      <c r="AA17" s="26">
        <f t="shared" si="1"/>
        <v>1592730.5</v>
      </c>
      <c r="AB17" s="26">
        <f t="shared" si="1"/>
        <v>1568332</v>
      </c>
      <c r="AC17" s="26">
        <f t="shared" si="1"/>
        <v>195934.75</v>
      </c>
      <c r="AD17" s="26">
        <f t="shared" si="1"/>
        <v>13520</v>
      </c>
      <c r="AE17" s="26">
        <f t="shared" si="1"/>
        <v>225576.6</v>
      </c>
      <c r="AF17" s="26">
        <f t="shared" si="1"/>
        <v>255668</v>
      </c>
      <c r="AG17" s="26">
        <f t="shared" si="1"/>
        <v>255668</v>
      </c>
    </row>
    <row r="18" spans="1:33" s="1" customFormat="1" x14ac:dyDescent="0.2">
      <c r="A18" s="25" t="s">
        <v>3</v>
      </c>
      <c r="B18" s="26">
        <f>+B17+B13</f>
        <v>10719201</v>
      </c>
      <c r="C18" s="26">
        <f t="shared" ref="C18:AG18" si="2">+C17+C13</f>
        <v>2864523</v>
      </c>
      <c r="D18" s="26">
        <f t="shared" si="2"/>
        <v>0</v>
      </c>
      <c r="E18" s="26">
        <f t="shared" si="2"/>
        <v>2711068.3333333335</v>
      </c>
      <c r="F18" s="26">
        <f t="shared" si="2"/>
        <v>321164</v>
      </c>
      <c r="G18" s="26">
        <f t="shared" si="2"/>
        <v>9496123</v>
      </c>
      <c r="H18" s="26">
        <f t="shared" si="2"/>
        <v>10866354</v>
      </c>
      <c r="I18" s="26">
        <f t="shared" si="2"/>
        <v>10577533</v>
      </c>
      <c r="J18" s="26">
        <f t="shared" si="2"/>
        <v>15492835</v>
      </c>
      <c r="K18" s="26">
        <f t="shared" si="2"/>
        <v>22323422</v>
      </c>
      <c r="L18" s="26">
        <f t="shared" si="2"/>
        <v>1646551</v>
      </c>
      <c r="M18" s="26">
        <f t="shared" si="2"/>
        <v>10396233.666666666</v>
      </c>
      <c r="N18" s="26">
        <f t="shared" si="2"/>
        <v>3896401.333333333</v>
      </c>
      <c r="O18" s="26">
        <f t="shared" si="2"/>
        <v>7031731.166666666</v>
      </c>
      <c r="P18" s="26">
        <f t="shared" si="2"/>
        <v>2416433</v>
      </c>
      <c r="Q18" s="26">
        <f t="shared" si="2"/>
        <v>3504319.75</v>
      </c>
      <c r="R18" s="26">
        <f t="shared" si="2"/>
        <v>12724726</v>
      </c>
      <c r="S18" s="26">
        <f t="shared" si="2"/>
        <v>1107897</v>
      </c>
      <c r="T18" s="26">
        <f t="shared" si="2"/>
        <v>499211</v>
      </c>
      <c r="U18" s="26">
        <f t="shared" si="2"/>
        <v>17144659</v>
      </c>
      <c r="V18" s="26">
        <f t="shared" si="2"/>
        <v>13134355</v>
      </c>
      <c r="W18" s="26">
        <f t="shared" si="2"/>
        <v>2832244</v>
      </c>
      <c r="X18" s="26">
        <f t="shared" si="2"/>
        <v>12873539</v>
      </c>
      <c r="Y18" s="26">
        <f t="shared" si="2"/>
        <v>4126704</v>
      </c>
      <c r="Z18" s="26">
        <f t="shared" si="2"/>
        <v>10445250</v>
      </c>
      <c r="AA18" s="26">
        <f t="shared" si="2"/>
        <v>25425731</v>
      </c>
      <c r="AB18" s="26">
        <f t="shared" si="2"/>
        <v>3945718.6666666665</v>
      </c>
      <c r="AC18" s="26">
        <f t="shared" si="2"/>
        <v>2055890</v>
      </c>
      <c r="AD18" s="26">
        <f t="shared" si="2"/>
        <v>259100</v>
      </c>
      <c r="AE18" s="26">
        <f t="shared" si="2"/>
        <v>1180828.5999999999</v>
      </c>
      <c r="AF18" s="26">
        <f t="shared" si="2"/>
        <v>255668</v>
      </c>
      <c r="AG18" s="26">
        <f t="shared" si="2"/>
        <v>255668</v>
      </c>
    </row>
    <row r="19" spans="1:33" x14ac:dyDescent="0.2">
      <c r="A19" s="9" t="s">
        <v>261</v>
      </c>
      <c r="B19" s="24">
        <v>48</v>
      </c>
      <c r="C19" s="24">
        <v>114</v>
      </c>
      <c r="D19" s="24">
        <v>0</v>
      </c>
      <c r="E19" s="24">
        <v>3063</v>
      </c>
      <c r="F19" s="24">
        <v>28</v>
      </c>
      <c r="G19" s="24">
        <v>686</v>
      </c>
      <c r="H19" s="24">
        <v>568</v>
      </c>
      <c r="I19" s="24">
        <v>479</v>
      </c>
      <c r="J19" s="24">
        <v>161</v>
      </c>
      <c r="K19" s="24">
        <v>8</v>
      </c>
      <c r="L19" s="24">
        <v>85</v>
      </c>
      <c r="M19" s="24">
        <v>562</v>
      </c>
      <c r="N19" s="24">
        <v>411</v>
      </c>
      <c r="O19" s="24">
        <v>2146</v>
      </c>
      <c r="P19" s="24">
        <v>474</v>
      </c>
      <c r="Q19" s="24">
        <v>1483</v>
      </c>
      <c r="R19" s="24">
        <v>297</v>
      </c>
      <c r="S19" s="24">
        <v>76</v>
      </c>
      <c r="T19" s="24">
        <v>43</v>
      </c>
      <c r="U19" s="24">
        <v>686</v>
      </c>
      <c r="V19" s="24">
        <v>202</v>
      </c>
      <c r="W19" s="24">
        <v>24</v>
      </c>
      <c r="X19" s="24">
        <v>706</v>
      </c>
      <c r="Y19" s="24">
        <v>302</v>
      </c>
      <c r="Z19" s="24">
        <v>154</v>
      </c>
      <c r="AA19" s="24">
        <v>1319</v>
      </c>
      <c r="AB19" s="24">
        <v>156</v>
      </c>
      <c r="AC19" s="24">
        <v>403</v>
      </c>
      <c r="AD19" s="24">
        <v>109</v>
      </c>
      <c r="AE19" s="24">
        <v>868</v>
      </c>
      <c r="AF19" s="24">
        <v>1</v>
      </c>
      <c r="AG19" s="24">
        <v>1</v>
      </c>
    </row>
    <row r="20" spans="1:33" x14ac:dyDescent="0.2">
      <c r="A20" s="9" t="s">
        <v>262</v>
      </c>
      <c r="B20" s="24">
        <v>4</v>
      </c>
      <c r="C20" s="24">
        <v>1</v>
      </c>
      <c r="D20" s="24">
        <v>0</v>
      </c>
      <c r="E20" s="24">
        <v>20</v>
      </c>
      <c r="F20" s="24">
        <v>4</v>
      </c>
      <c r="G20" s="24">
        <v>4</v>
      </c>
      <c r="H20" s="24">
        <v>4</v>
      </c>
      <c r="I20" s="24">
        <v>3</v>
      </c>
      <c r="J20" s="24">
        <v>3</v>
      </c>
      <c r="K20" s="24">
        <v>1</v>
      </c>
      <c r="L20" s="24">
        <v>1</v>
      </c>
      <c r="M20" s="24">
        <v>5</v>
      </c>
      <c r="N20" s="24">
        <v>5</v>
      </c>
      <c r="O20" s="24">
        <v>13</v>
      </c>
      <c r="P20" s="24">
        <v>1</v>
      </c>
      <c r="Q20" s="24">
        <v>6</v>
      </c>
      <c r="R20" s="24">
        <v>5</v>
      </c>
      <c r="S20" s="24">
        <v>2</v>
      </c>
      <c r="T20" s="24">
        <v>1</v>
      </c>
      <c r="U20" s="24">
        <v>9</v>
      </c>
      <c r="V20" s="24">
        <v>1</v>
      </c>
      <c r="W20" s="24">
        <v>2</v>
      </c>
      <c r="X20" s="24">
        <v>5</v>
      </c>
      <c r="Y20" s="24">
        <v>2</v>
      </c>
      <c r="Z20" s="24">
        <v>4</v>
      </c>
      <c r="AA20" s="24">
        <v>16</v>
      </c>
      <c r="AB20" s="24">
        <v>3</v>
      </c>
      <c r="AC20" s="24">
        <v>5</v>
      </c>
      <c r="AD20" s="24">
        <v>2</v>
      </c>
      <c r="AE20" s="24">
        <v>7</v>
      </c>
      <c r="AF20" s="24">
        <v>1</v>
      </c>
      <c r="AG20" s="24">
        <v>1</v>
      </c>
    </row>
    <row r="22" spans="1:33" x14ac:dyDescent="0.2">
      <c r="A22" s="119" t="s">
        <v>315</v>
      </c>
      <c r="B22" s="119"/>
      <c r="C22" s="119"/>
      <c r="D22" s="119"/>
      <c r="E22" s="119"/>
      <c r="F22" s="119"/>
      <c r="G22" s="119"/>
      <c r="H22" s="119"/>
      <c r="I22" s="119"/>
      <c r="J22" s="119"/>
      <c r="K22" s="119"/>
      <c r="L22" s="119"/>
      <c r="M22" s="119"/>
      <c r="N22" s="119"/>
      <c r="O22" s="119"/>
      <c r="P22" s="119"/>
      <c r="Q22" s="119"/>
      <c r="R22" s="119"/>
      <c r="S22" s="119"/>
      <c r="T22" s="119"/>
      <c r="U22" s="119"/>
      <c r="V22" s="119"/>
      <c r="W22" s="119"/>
      <c r="X22" s="119"/>
      <c r="Y22" s="119"/>
      <c r="Z22" s="119"/>
      <c r="AA22" s="119"/>
      <c r="AB22" s="119"/>
      <c r="AC22" s="119"/>
      <c r="AD22" s="119"/>
      <c r="AE22" s="119"/>
      <c r="AF22" s="119"/>
      <c r="AG22" s="119"/>
    </row>
    <row r="23" spans="1:33" x14ac:dyDescent="0.2">
      <c r="A23" s="17" t="s">
        <v>272</v>
      </c>
      <c r="B23" s="13">
        <f>+B5/$B$18</f>
        <v>0.24591063270480701</v>
      </c>
      <c r="C23" s="13">
        <f>+C5/$C$18</f>
        <v>0.11918319385112286</v>
      </c>
      <c r="D23" s="13" t="e">
        <f>+D5/$D$18</f>
        <v>#DIV/0!</v>
      </c>
      <c r="E23" s="13">
        <f>+E5/$E$18</f>
        <v>0.16703003305584943</v>
      </c>
      <c r="F23" s="13">
        <f>+F5/$F$18</f>
        <v>0.51734005056606591</v>
      </c>
      <c r="G23" s="13">
        <f>+G5/$G$18</f>
        <v>0.10862148689523082</v>
      </c>
      <c r="H23" s="13">
        <f>+H5/$H$18</f>
        <v>0.20582584554119993</v>
      </c>
      <c r="I23" s="13">
        <f>+I5/$I$18</f>
        <v>0.33562410062913534</v>
      </c>
      <c r="J23" s="13">
        <f>+J5/$J$18</f>
        <v>0.26747680460032008</v>
      </c>
      <c r="K23" s="13">
        <f>+K5/$K$18</f>
        <v>0</v>
      </c>
      <c r="L23" s="13">
        <f>+L5/$L$18</f>
        <v>0.12036189586596467</v>
      </c>
      <c r="M23" s="13">
        <f>+M5/$M$18</f>
        <v>6.5393489776954805E-2</v>
      </c>
      <c r="N23" s="13">
        <f>+N5/$N$18</f>
        <v>2.18700948328047E-2</v>
      </c>
      <c r="O23" s="13">
        <f>+O5/$O$18</f>
        <v>7.3948669871172323E-2</v>
      </c>
      <c r="P23" s="13">
        <f>+P5/$P$18</f>
        <v>0.15194586400698881</v>
      </c>
      <c r="Q23" s="13">
        <f>+Q5/$Q$18</f>
        <v>0.21711646033442011</v>
      </c>
      <c r="R23" s="13">
        <f t="shared" ref="R23:R36" si="3">+R5/$R$18</f>
        <v>0.29835243603673667</v>
      </c>
      <c r="S23" s="13">
        <f>+S5/$S$18</f>
        <v>9.6175005438231168E-2</v>
      </c>
      <c r="T23" s="13">
        <f>+T5/$T$18</f>
        <v>0.51526709147034022</v>
      </c>
      <c r="U23" s="13">
        <f>+U5/$U$18</f>
        <v>0.14594877623404467</v>
      </c>
      <c r="V23" s="13">
        <f>+V5/$V$18</f>
        <v>0.27710237769574525</v>
      </c>
      <c r="W23" s="13">
        <f>+W5/$W$18</f>
        <v>0.22023384990841186</v>
      </c>
      <c r="X23" s="13">
        <f>+X5/$X$18</f>
        <v>0.27394743589932807</v>
      </c>
      <c r="Y23" s="13">
        <f>+Y5/$Y$18</f>
        <v>6.332462905020568E-2</v>
      </c>
      <c r="Z23" s="13">
        <f>+Z5/$Z$18</f>
        <v>0.10968349249658936</v>
      </c>
      <c r="AA23" s="13">
        <f>+AA5/$AA$18</f>
        <v>0.1656399377465293</v>
      </c>
      <c r="AB23" s="13">
        <f>+AB5/$AB$18</f>
        <v>1.6227631028939721E-2</v>
      </c>
      <c r="AC23" s="13">
        <f>+AC5/$AC$18</f>
        <v>0.37519967021581896</v>
      </c>
      <c r="AD23" s="13">
        <f>+AD5/$AD$18</f>
        <v>0.14387109224237746</v>
      </c>
      <c r="AE23" s="13">
        <f>+AE5/$AE$18</f>
        <v>0.18662217361605232</v>
      </c>
      <c r="AF23" s="13">
        <f>+AF5/$AF$18</f>
        <v>0</v>
      </c>
      <c r="AG23" s="13">
        <f>+AG5/$AG$18</f>
        <v>0</v>
      </c>
    </row>
    <row r="24" spans="1:33" x14ac:dyDescent="0.2">
      <c r="A24" s="12" t="s">
        <v>273</v>
      </c>
      <c r="B24" s="13">
        <f t="shared" ref="B24:B36" si="4">+B6/$B$18</f>
        <v>0.10191879040238166</v>
      </c>
      <c r="C24" s="13">
        <f t="shared" ref="C24:C36" si="5">+C6/$C$18</f>
        <v>0.23126398356724662</v>
      </c>
      <c r="D24" s="13" t="e">
        <f t="shared" ref="D24:D36" si="6">+D6/$D$18</f>
        <v>#DIV/0!</v>
      </c>
      <c r="E24" s="13">
        <f t="shared" ref="E24:E36" si="7">+E6/$E$18</f>
        <v>0.14224982648291787</v>
      </c>
      <c r="F24" s="13">
        <f t="shared" ref="F24:F36" si="8">+F6/$F$18</f>
        <v>2.1350462691958002E-2</v>
      </c>
      <c r="G24" s="13">
        <f t="shared" ref="G24:G36" si="9">+G6/$G$18</f>
        <v>7.6386226252545375E-2</v>
      </c>
      <c r="H24" s="13">
        <f t="shared" ref="H24:H36" si="10">+H6/$H$18</f>
        <v>0.10007031797417974</v>
      </c>
      <c r="I24" s="13">
        <f t="shared" ref="I24:I36" si="11">+I6/$I$18</f>
        <v>0.1329269783417362</v>
      </c>
      <c r="J24" s="13">
        <f t="shared" ref="J24:J36" si="12">+J6/$J$18</f>
        <v>9.1323505349408293E-2</v>
      </c>
      <c r="K24" s="13">
        <f t="shared" ref="K24:K36" si="13">+K6/$K$18</f>
        <v>0.23462675211712614</v>
      </c>
      <c r="L24" s="13">
        <f t="shared" ref="L24:L36" si="14">+L6/$L$18</f>
        <v>1.6854017883442419E-2</v>
      </c>
      <c r="M24" s="13">
        <f t="shared" ref="M24:M36" si="15">+M6/$M$18</f>
        <v>0.11399852786430573</v>
      </c>
      <c r="N24" s="13">
        <f t="shared" ref="N24:N36" si="16">+N6/$N$18</f>
        <v>1.2593244159311448E-2</v>
      </c>
      <c r="O24" s="13">
        <f t="shared" ref="O24:O36" si="17">+O6/$O$18</f>
        <v>0.12398357474180079</v>
      </c>
      <c r="P24" s="13">
        <f t="shared" ref="P24:P36" si="18">+P6/$P$18</f>
        <v>9.8916874583321782E-2</v>
      </c>
      <c r="Q24" s="13">
        <f t="shared" ref="Q24:Q36" si="19">+Q6/$Q$18</f>
        <v>4.8392915629345751E-2</v>
      </c>
      <c r="R24" s="13">
        <f t="shared" si="3"/>
        <v>5.8466759912944297E-2</v>
      </c>
      <c r="S24" s="13">
        <f t="shared" ref="S24:S36" si="20">+S6/$S$18</f>
        <v>5.4906728694093403E-2</v>
      </c>
      <c r="T24" s="13">
        <f t="shared" ref="T24:T36" si="21">+T6/$T$18</f>
        <v>2.1265557049023359E-2</v>
      </c>
      <c r="U24" s="13">
        <f t="shared" ref="U24:U36" si="22">+U6/$U$18</f>
        <v>7.3983215414199846E-2</v>
      </c>
      <c r="V24" s="13">
        <f t="shared" ref="V24:V36" si="23">+V6/$V$18</f>
        <v>3.8542813864860512E-2</v>
      </c>
      <c r="W24" s="13">
        <f t="shared" ref="W24:W36" si="24">+W6/$W$18</f>
        <v>0.30152769323546985</v>
      </c>
      <c r="X24" s="13">
        <f t="shared" ref="X24:X36" si="25">+X6/$X$18</f>
        <v>0.1155442959391353</v>
      </c>
      <c r="Y24" s="13">
        <f t="shared" ref="Y24:Y36" si="26">+Y6/$Y$18</f>
        <v>8.091203052121014E-3</v>
      </c>
      <c r="Z24" s="13">
        <f t="shared" ref="Z24:Z36" si="27">+Z6/$Z$18</f>
        <v>9.4962159833417104E-2</v>
      </c>
      <c r="AA24" s="13">
        <f t="shared" ref="AA24:AA36" si="28">+AA6/$AA$18</f>
        <v>5.7229328037805484E-2</v>
      </c>
      <c r="AB24" s="13">
        <f t="shared" ref="AB24:AB36" si="29">+AB6/$AB$18</f>
        <v>5.6694361382075224E-4</v>
      </c>
      <c r="AC24" s="13">
        <f t="shared" ref="AC24:AC36" si="30">+AC6/$AC$18</f>
        <v>0.24439318251462869</v>
      </c>
      <c r="AD24" s="13">
        <f t="shared" ref="AD24:AD36" si="31">+AD6/$AD$18</f>
        <v>4.8498649170204557E-2</v>
      </c>
      <c r="AE24" s="13">
        <f t="shared" ref="AE24:AE36" si="32">+AE6/$AE$18</f>
        <v>0.10171399981335141</v>
      </c>
      <c r="AF24" s="13">
        <f t="shared" ref="AF24:AF36" si="33">+AF6/$AF$18</f>
        <v>0</v>
      </c>
      <c r="AG24" s="13">
        <f t="shared" ref="AG24:AG36" si="34">+AG6/$AG$18</f>
        <v>0</v>
      </c>
    </row>
    <row r="25" spans="1:33" x14ac:dyDescent="0.2">
      <c r="A25" s="12" t="s">
        <v>274</v>
      </c>
      <c r="B25" s="13">
        <f t="shared" si="4"/>
        <v>1.1978924548574096E-2</v>
      </c>
      <c r="C25" s="13">
        <f t="shared" si="5"/>
        <v>2.0237226232779418E-2</v>
      </c>
      <c r="D25" s="13" t="e">
        <f t="shared" si="6"/>
        <v>#DIV/0!</v>
      </c>
      <c r="E25" s="13">
        <f t="shared" si="7"/>
        <v>2.1139513881673951E-2</v>
      </c>
      <c r="F25" s="13">
        <f t="shared" si="8"/>
        <v>0</v>
      </c>
      <c r="G25" s="13">
        <f t="shared" si="9"/>
        <v>1.7217026359073066E-2</v>
      </c>
      <c r="H25" s="13">
        <f t="shared" si="10"/>
        <v>1.4719978752762887E-2</v>
      </c>
      <c r="I25" s="13">
        <f t="shared" si="11"/>
        <v>2.1404423885985513E-2</v>
      </c>
      <c r="J25" s="13">
        <f t="shared" si="12"/>
        <v>8.3059685331961508E-3</v>
      </c>
      <c r="K25" s="13">
        <f t="shared" si="13"/>
        <v>3.0813824152945727E-3</v>
      </c>
      <c r="L25" s="13">
        <f t="shared" si="14"/>
        <v>3.9020959569427242E-2</v>
      </c>
      <c r="M25" s="13">
        <f t="shared" si="15"/>
        <v>7.7286963634682956E-3</v>
      </c>
      <c r="N25" s="13">
        <f t="shared" si="16"/>
        <v>7.8717934942362216E-3</v>
      </c>
      <c r="O25" s="13">
        <f t="shared" si="17"/>
        <v>8.4560968829226445E-3</v>
      </c>
      <c r="P25" s="13">
        <f t="shared" si="18"/>
        <v>6.6818322709547504E-2</v>
      </c>
      <c r="Q25" s="13">
        <f t="shared" si="19"/>
        <v>3.4580106452900022E-2</v>
      </c>
      <c r="R25" s="13">
        <f t="shared" si="3"/>
        <v>9.2744904683998694E-2</v>
      </c>
      <c r="S25" s="13">
        <f t="shared" si="20"/>
        <v>0.28678929539478848</v>
      </c>
      <c r="T25" s="13">
        <f t="shared" si="21"/>
        <v>0</v>
      </c>
      <c r="U25" s="13">
        <f t="shared" si="22"/>
        <v>1.4978950587468669E-2</v>
      </c>
      <c r="V25" s="13">
        <f t="shared" si="23"/>
        <v>1.9552463748695691E-2</v>
      </c>
      <c r="W25" s="13">
        <f t="shared" si="24"/>
        <v>2.2732151608406619E-2</v>
      </c>
      <c r="X25" s="13">
        <f t="shared" si="25"/>
        <v>8.7289283855822394E-2</v>
      </c>
      <c r="Y25" s="13">
        <f t="shared" si="26"/>
        <v>1.0201603991950961E-2</v>
      </c>
      <c r="Z25" s="13">
        <f t="shared" si="27"/>
        <v>9.4369976783705511E-2</v>
      </c>
      <c r="AA25" s="13">
        <f t="shared" si="28"/>
        <v>5.5162425811867517E-3</v>
      </c>
      <c r="AB25" s="13">
        <f t="shared" si="29"/>
        <v>1.2993154774677296E-2</v>
      </c>
      <c r="AC25" s="13">
        <f t="shared" si="30"/>
        <v>5.0928308421170396E-2</v>
      </c>
      <c r="AD25" s="13">
        <f t="shared" si="31"/>
        <v>4.224623697414126E-2</v>
      </c>
      <c r="AE25" s="13">
        <f t="shared" si="32"/>
        <v>5.5371965076049148E-2</v>
      </c>
      <c r="AF25" s="13">
        <f t="shared" si="33"/>
        <v>0</v>
      </c>
      <c r="AG25" s="13">
        <f t="shared" si="34"/>
        <v>0</v>
      </c>
    </row>
    <row r="26" spans="1:33" x14ac:dyDescent="0.2">
      <c r="A26" s="12" t="s">
        <v>275</v>
      </c>
      <c r="B26" s="13">
        <f t="shared" si="4"/>
        <v>0.22412794573028344</v>
      </c>
      <c r="C26" s="13">
        <f t="shared" si="5"/>
        <v>0.2614009383063079</v>
      </c>
      <c r="D26" s="13" t="e">
        <f t="shared" si="6"/>
        <v>#DIV/0!</v>
      </c>
      <c r="E26" s="13">
        <f t="shared" si="7"/>
        <v>0.14630265682470808</v>
      </c>
      <c r="F26" s="13">
        <f t="shared" si="8"/>
        <v>3.6844104569627979E-2</v>
      </c>
      <c r="G26" s="13">
        <f t="shared" si="9"/>
        <v>0.20260331505815585</v>
      </c>
      <c r="H26" s="13">
        <f t="shared" si="10"/>
        <v>0.46167716420797628</v>
      </c>
      <c r="I26" s="13">
        <f t="shared" si="11"/>
        <v>0.33338577152158261</v>
      </c>
      <c r="J26" s="13">
        <f t="shared" si="12"/>
        <v>0.32519148367616385</v>
      </c>
      <c r="K26" s="13">
        <f t="shared" si="13"/>
        <v>0.75495625177896108</v>
      </c>
      <c r="L26" s="13">
        <f t="shared" si="14"/>
        <v>0.23027710650930339</v>
      </c>
      <c r="M26" s="13">
        <f t="shared" si="15"/>
        <v>0.3037144445355387</v>
      </c>
      <c r="N26" s="13">
        <f t="shared" si="16"/>
        <v>0.56240322266597453</v>
      </c>
      <c r="O26" s="13">
        <f t="shared" si="17"/>
        <v>0.27520963483932964</v>
      </c>
      <c r="P26" s="13">
        <f t="shared" si="18"/>
        <v>0.17071650652014767</v>
      </c>
      <c r="Q26" s="13">
        <f t="shared" si="19"/>
        <v>0.16760934843345845</v>
      </c>
      <c r="R26" s="13">
        <f t="shared" si="3"/>
        <v>0.4249296605679368</v>
      </c>
      <c r="S26" s="13">
        <f t="shared" si="20"/>
        <v>0.1920142395908645</v>
      </c>
      <c r="T26" s="13">
        <f t="shared" si="21"/>
        <v>3.6695906139888747E-2</v>
      </c>
      <c r="U26" s="13">
        <f t="shared" si="22"/>
        <v>0.25870062507513275</v>
      </c>
      <c r="V26" s="13">
        <f t="shared" si="23"/>
        <v>0.1901957880687708</v>
      </c>
      <c r="W26" s="13">
        <f t="shared" si="24"/>
        <v>0.19242692366900591</v>
      </c>
      <c r="X26" s="13">
        <f t="shared" si="25"/>
        <v>0.15493346468286615</v>
      </c>
      <c r="Y26" s="13">
        <f t="shared" si="26"/>
        <v>6.1831427696292249E-3</v>
      </c>
      <c r="Z26" s="13">
        <f t="shared" si="27"/>
        <v>0.14337919149852804</v>
      </c>
      <c r="AA26" s="13">
        <f t="shared" si="28"/>
        <v>0.2969804486643865</v>
      </c>
      <c r="AB26" s="13">
        <f t="shared" si="29"/>
        <v>0.55043229978552288</v>
      </c>
      <c r="AC26" s="13">
        <f t="shared" si="30"/>
        <v>0.10221509905685615</v>
      </c>
      <c r="AD26" s="13">
        <f t="shared" si="31"/>
        <v>4.4268622153608647E-2</v>
      </c>
      <c r="AE26" s="13">
        <f t="shared" si="32"/>
        <v>0.14432695820545</v>
      </c>
      <c r="AF26" s="13">
        <f t="shared" si="33"/>
        <v>0</v>
      </c>
      <c r="AG26" s="13">
        <f t="shared" si="34"/>
        <v>0</v>
      </c>
    </row>
    <row r="27" spans="1:33" x14ac:dyDescent="0.2">
      <c r="A27" s="12" t="s">
        <v>276</v>
      </c>
      <c r="B27" s="13">
        <f t="shared" si="4"/>
        <v>1.2164619359222764E-3</v>
      </c>
      <c r="C27" s="13">
        <f t="shared" si="5"/>
        <v>6.1092195803629431E-5</v>
      </c>
      <c r="D27" s="13" t="e">
        <f t="shared" si="6"/>
        <v>#DIV/0!</v>
      </c>
      <c r="E27" s="13">
        <f t="shared" si="7"/>
        <v>6.3671086613456811E-4</v>
      </c>
      <c r="F27" s="13">
        <f t="shared" si="8"/>
        <v>0</v>
      </c>
      <c r="G27" s="13">
        <f t="shared" si="9"/>
        <v>5.9603271777334817E-4</v>
      </c>
      <c r="H27" s="13">
        <f t="shared" si="10"/>
        <v>2.4755313511781412E-5</v>
      </c>
      <c r="I27" s="13">
        <f t="shared" si="11"/>
        <v>3.507717725862921E-3</v>
      </c>
      <c r="J27" s="13">
        <f t="shared" si="12"/>
        <v>0</v>
      </c>
      <c r="K27" s="13">
        <f t="shared" si="13"/>
        <v>0</v>
      </c>
      <c r="L27" s="13">
        <f t="shared" si="14"/>
        <v>0</v>
      </c>
      <c r="M27" s="13">
        <f t="shared" si="15"/>
        <v>9.3828531043982887E-3</v>
      </c>
      <c r="N27" s="13">
        <f t="shared" si="16"/>
        <v>0</v>
      </c>
      <c r="O27" s="13">
        <f t="shared" si="17"/>
        <v>9.7189674984493515E-3</v>
      </c>
      <c r="P27" s="13">
        <f t="shared" si="18"/>
        <v>0</v>
      </c>
      <c r="Q27" s="13">
        <f t="shared" si="19"/>
        <v>3.7384573710775109E-3</v>
      </c>
      <c r="R27" s="13">
        <f t="shared" si="3"/>
        <v>4.3151027377721137E-3</v>
      </c>
      <c r="S27" s="13">
        <f t="shared" si="20"/>
        <v>0</v>
      </c>
      <c r="T27" s="13">
        <f t="shared" si="21"/>
        <v>0</v>
      </c>
      <c r="U27" s="13">
        <f t="shared" si="22"/>
        <v>1.5211151181251258E-3</v>
      </c>
      <c r="V27" s="13">
        <f t="shared" si="23"/>
        <v>3.9711123995049627E-3</v>
      </c>
      <c r="W27" s="13">
        <f t="shared" si="24"/>
        <v>0</v>
      </c>
      <c r="X27" s="13">
        <f t="shared" si="25"/>
        <v>0</v>
      </c>
      <c r="Y27" s="13">
        <f t="shared" si="26"/>
        <v>0</v>
      </c>
      <c r="Z27" s="13">
        <f t="shared" si="27"/>
        <v>3.7450994471171107E-3</v>
      </c>
      <c r="AA27" s="13">
        <f t="shared" si="28"/>
        <v>5.1284661196171705E-4</v>
      </c>
      <c r="AB27" s="13">
        <f t="shared" si="29"/>
        <v>1.1328734706208147E-4</v>
      </c>
      <c r="AC27" s="13">
        <f t="shared" si="30"/>
        <v>1.3315401115818453E-4</v>
      </c>
      <c r="AD27" s="13">
        <f t="shared" si="31"/>
        <v>0.16314936318023929</v>
      </c>
      <c r="AE27" s="13">
        <f t="shared" si="32"/>
        <v>9.1969317138829466E-5</v>
      </c>
      <c r="AF27" s="13">
        <f t="shared" si="33"/>
        <v>0</v>
      </c>
      <c r="AG27" s="13">
        <f t="shared" si="34"/>
        <v>0</v>
      </c>
    </row>
    <row r="28" spans="1:33" x14ac:dyDescent="0.2">
      <c r="A28" s="12" t="s">
        <v>277</v>
      </c>
      <c r="B28" s="13">
        <f t="shared" si="4"/>
        <v>5.597432122039693E-2</v>
      </c>
      <c r="C28" s="13">
        <f t="shared" si="5"/>
        <v>0.20096225444864643</v>
      </c>
      <c r="D28" s="13" t="e">
        <f t="shared" si="6"/>
        <v>#DIV/0!</v>
      </c>
      <c r="E28" s="13">
        <f t="shared" si="7"/>
        <v>9.0707783708882286E-2</v>
      </c>
      <c r="F28" s="13">
        <f t="shared" si="8"/>
        <v>6.4733282684236088E-2</v>
      </c>
      <c r="G28" s="13">
        <f t="shared" si="9"/>
        <v>7.7720139050431417E-2</v>
      </c>
      <c r="H28" s="13">
        <f t="shared" si="10"/>
        <v>5.4696082973184935E-2</v>
      </c>
      <c r="I28" s="13">
        <f t="shared" si="11"/>
        <v>4.9653402168539675E-2</v>
      </c>
      <c r="J28" s="13">
        <f t="shared" si="12"/>
        <v>7.5179978357737626E-2</v>
      </c>
      <c r="K28" s="13">
        <f t="shared" si="13"/>
        <v>6.5100234184526009E-3</v>
      </c>
      <c r="L28" s="13">
        <f t="shared" si="14"/>
        <v>0.28094787224932599</v>
      </c>
      <c r="M28" s="13">
        <f t="shared" si="15"/>
        <v>5.4921556367480653E-2</v>
      </c>
      <c r="N28" s="13">
        <f t="shared" si="16"/>
        <v>5.9508243675103975E-2</v>
      </c>
      <c r="O28" s="13">
        <f t="shared" si="17"/>
        <v>3.9433793295140906E-2</v>
      </c>
      <c r="P28" s="13">
        <f t="shared" si="18"/>
        <v>0.14215415862968267</v>
      </c>
      <c r="Q28" s="13">
        <f t="shared" si="19"/>
        <v>0.13381919557996955</v>
      </c>
      <c r="R28" s="13">
        <f t="shared" si="3"/>
        <v>6.6432628883325268E-2</v>
      </c>
      <c r="S28" s="13">
        <f t="shared" si="20"/>
        <v>0.26082027480893982</v>
      </c>
      <c r="T28" s="13">
        <f t="shared" si="21"/>
        <v>6.4473739561027296E-2</v>
      </c>
      <c r="U28" s="13">
        <f t="shared" si="22"/>
        <v>4.1995585913957224E-2</v>
      </c>
      <c r="V28" s="13">
        <f t="shared" si="23"/>
        <v>0.14618152166589071</v>
      </c>
      <c r="W28" s="13">
        <f t="shared" si="24"/>
        <v>7.4690598691355692E-2</v>
      </c>
      <c r="X28" s="13">
        <f t="shared" si="25"/>
        <v>7.5096599311191739E-2</v>
      </c>
      <c r="Y28" s="13">
        <f t="shared" si="26"/>
        <v>0.24786052016330709</v>
      </c>
      <c r="Z28" s="13">
        <f t="shared" si="27"/>
        <v>0.11354443407290395</v>
      </c>
      <c r="AA28" s="13">
        <f t="shared" si="28"/>
        <v>9.4333570979729151E-2</v>
      </c>
      <c r="AB28" s="13">
        <f t="shared" si="29"/>
        <v>9.5178267482493254E-3</v>
      </c>
      <c r="AC28" s="13">
        <f t="shared" si="30"/>
        <v>0.10431662199825867</v>
      </c>
      <c r="AD28" s="13">
        <f t="shared" si="31"/>
        <v>0.50578541103820918</v>
      </c>
      <c r="AE28" s="13">
        <f t="shared" si="32"/>
        <v>0.22701110051026885</v>
      </c>
      <c r="AF28" s="13">
        <f t="shared" si="33"/>
        <v>0</v>
      </c>
      <c r="AG28" s="13">
        <f t="shared" si="34"/>
        <v>0</v>
      </c>
    </row>
    <row r="29" spans="1:33" x14ac:dyDescent="0.2">
      <c r="A29" s="12" t="s">
        <v>278</v>
      </c>
      <c r="B29" s="13">
        <f t="shared" si="4"/>
        <v>0</v>
      </c>
      <c r="C29" s="13">
        <f t="shared" si="5"/>
        <v>7.5952610609165999E-2</v>
      </c>
      <c r="D29" s="13" t="e">
        <f t="shared" si="6"/>
        <v>#DIV/0!</v>
      </c>
      <c r="E29" s="13">
        <f t="shared" si="7"/>
        <v>5.911968283106106E-2</v>
      </c>
      <c r="F29" s="13">
        <f t="shared" si="8"/>
        <v>0</v>
      </c>
      <c r="G29" s="13">
        <f t="shared" si="9"/>
        <v>9.8721657248963604E-2</v>
      </c>
      <c r="H29" s="13">
        <f t="shared" si="10"/>
        <v>3.512907825384669E-3</v>
      </c>
      <c r="I29" s="13">
        <f t="shared" si="11"/>
        <v>3.9625354985893216E-2</v>
      </c>
      <c r="J29" s="13">
        <f t="shared" si="12"/>
        <v>3.6219000589627397E-2</v>
      </c>
      <c r="K29" s="13">
        <f t="shared" si="13"/>
        <v>0</v>
      </c>
      <c r="L29" s="13">
        <f t="shared" si="14"/>
        <v>0</v>
      </c>
      <c r="M29" s="13">
        <f t="shared" si="15"/>
        <v>0</v>
      </c>
      <c r="N29" s="13">
        <f t="shared" si="16"/>
        <v>5.2246500274954564E-3</v>
      </c>
      <c r="O29" s="13">
        <f t="shared" si="17"/>
        <v>1.8120241466379535E-3</v>
      </c>
      <c r="P29" s="13">
        <f t="shared" si="18"/>
        <v>0</v>
      </c>
      <c r="Q29" s="13">
        <f t="shared" si="19"/>
        <v>0.11594853751573327</v>
      </c>
      <c r="R29" s="13">
        <f t="shared" si="3"/>
        <v>1.6768533955072981E-2</v>
      </c>
      <c r="S29" s="13">
        <f t="shared" si="20"/>
        <v>2.4551018731885726E-4</v>
      </c>
      <c r="T29" s="13">
        <f t="shared" si="21"/>
        <v>0</v>
      </c>
      <c r="U29" s="13">
        <f t="shared" si="22"/>
        <v>0</v>
      </c>
      <c r="V29" s="13">
        <f t="shared" si="23"/>
        <v>0</v>
      </c>
      <c r="W29" s="13">
        <f t="shared" si="24"/>
        <v>9.6254771834630062E-2</v>
      </c>
      <c r="X29" s="13">
        <f t="shared" si="25"/>
        <v>3.335679489532754E-3</v>
      </c>
      <c r="Y29" s="13">
        <f t="shared" si="26"/>
        <v>0</v>
      </c>
      <c r="Z29" s="13">
        <f t="shared" si="27"/>
        <v>3.1353964720806105E-5</v>
      </c>
      <c r="AA29" s="13">
        <f t="shared" si="28"/>
        <v>1.67153502882572E-2</v>
      </c>
      <c r="AB29" s="13">
        <f t="shared" si="29"/>
        <v>0</v>
      </c>
      <c r="AC29" s="13">
        <f t="shared" si="30"/>
        <v>2.7509861908954273E-2</v>
      </c>
      <c r="AD29" s="13">
        <f t="shared" si="31"/>
        <v>0</v>
      </c>
      <c r="AE29" s="13">
        <f t="shared" si="32"/>
        <v>4.0689224498796868E-2</v>
      </c>
      <c r="AF29" s="13">
        <f t="shared" si="33"/>
        <v>0</v>
      </c>
      <c r="AG29" s="13">
        <f t="shared" si="34"/>
        <v>0</v>
      </c>
    </row>
    <row r="30" spans="1:33" x14ac:dyDescent="0.2">
      <c r="A30" s="12" t="s">
        <v>279</v>
      </c>
      <c r="B30" s="13">
        <f t="shared" si="4"/>
        <v>0.29309040851085821</v>
      </c>
      <c r="C30" s="13">
        <f t="shared" si="5"/>
        <v>0</v>
      </c>
      <c r="D30" s="13" t="e">
        <f t="shared" si="6"/>
        <v>#DIV/0!</v>
      </c>
      <c r="E30" s="13">
        <f t="shared" si="7"/>
        <v>4.5616273043652532E-2</v>
      </c>
      <c r="F30" s="13">
        <f t="shared" si="8"/>
        <v>8.0354585196348277E-2</v>
      </c>
      <c r="G30" s="13">
        <f t="shared" si="9"/>
        <v>2.2132084851891661E-2</v>
      </c>
      <c r="H30" s="13">
        <f t="shared" si="10"/>
        <v>7.545723248110636E-3</v>
      </c>
      <c r="I30" s="13">
        <f t="shared" si="11"/>
        <v>3.7174263601919277E-2</v>
      </c>
      <c r="J30" s="13">
        <f t="shared" si="12"/>
        <v>0</v>
      </c>
      <c r="K30" s="13">
        <f t="shared" si="13"/>
        <v>0</v>
      </c>
      <c r="L30" s="13">
        <f t="shared" si="14"/>
        <v>0</v>
      </c>
      <c r="M30" s="13">
        <f t="shared" si="15"/>
        <v>0</v>
      </c>
      <c r="N30" s="13">
        <f t="shared" si="16"/>
        <v>5.2196796291689322E-2</v>
      </c>
      <c r="O30" s="13">
        <f t="shared" si="17"/>
        <v>0</v>
      </c>
      <c r="P30" s="13">
        <f t="shared" si="18"/>
        <v>0</v>
      </c>
      <c r="Q30" s="13">
        <f t="shared" si="19"/>
        <v>0.18502863501539779</v>
      </c>
      <c r="R30" s="13">
        <f t="shared" si="3"/>
        <v>3.0648990005757295E-2</v>
      </c>
      <c r="S30" s="13">
        <f t="shared" si="20"/>
        <v>3.8812272259966405E-4</v>
      </c>
      <c r="T30" s="13">
        <f t="shared" si="21"/>
        <v>8.0034294116115234E-2</v>
      </c>
      <c r="U30" s="13">
        <f t="shared" si="22"/>
        <v>0.40960931331442635</v>
      </c>
      <c r="V30" s="13">
        <f t="shared" si="23"/>
        <v>0.28140795646227013</v>
      </c>
      <c r="W30" s="13">
        <f t="shared" si="24"/>
        <v>0</v>
      </c>
      <c r="X30" s="13">
        <f t="shared" si="25"/>
        <v>1.997220810843079E-2</v>
      </c>
      <c r="Y30" s="13">
        <f t="shared" si="26"/>
        <v>0</v>
      </c>
      <c r="Z30" s="13">
        <f t="shared" si="27"/>
        <v>0.37213460663938153</v>
      </c>
      <c r="AA30" s="13">
        <f t="shared" si="28"/>
        <v>0.30042980868475327</v>
      </c>
      <c r="AB30" s="13">
        <f t="shared" si="29"/>
        <v>1.2671962758622089E-2</v>
      </c>
      <c r="AC30" s="13">
        <f t="shared" si="30"/>
        <v>0</v>
      </c>
      <c r="AD30" s="13">
        <f t="shared" si="31"/>
        <v>0</v>
      </c>
      <c r="AE30" s="13">
        <f t="shared" si="32"/>
        <v>5.3140142438961938E-2</v>
      </c>
      <c r="AF30" s="13">
        <f t="shared" si="33"/>
        <v>0</v>
      </c>
      <c r="AG30" s="13">
        <f t="shared" si="34"/>
        <v>0</v>
      </c>
    </row>
    <row r="31" spans="1:33" s="1" customFormat="1" x14ac:dyDescent="0.2">
      <c r="A31" s="14" t="s">
        <v>280</v>
      </c>
      <c r="B31" s="15">
        <f t="shared" si="4"/>
        <v>0.93421748505322366</v>
      </c>
      <c r="C31" s="15">
        <f t="shared" si="5"/>
        <v>0.90906129921107282</v>
      </c>
      <c r="D31" s="15" t="e">
        <f t="shared" si="6"/>
        <v>#DIV/0!</v>
      </c>
      <c r="E31" s="15">
        <f t="shared" si="7"/>
        <v>0.6728024806948798</v>
      </c>
      <c r="F31" s="15">
        <f t="shared" si="8"/>
        <v>0.72062248570823628</v>
      </c>
      <c r="G31" s="15">
        <f t="shared" si="9"/>
        <v>0.60399796843406517</v>
      </c>
      <c r="H31" s="15">
        <f t="shared" si="10"/>
        <v>0.84807277583631091</v>
      </c>
      <c r="I31" s="15">
        <f t="shared" si="11"/>
        <v>0.95330201286065475</v>
      </c>
      <c r="J31" s="15">
        <f t="shared" si="12"/>
        <v>0.80369674110645339</v>
      </c>
      <c r="K31" s="15">
        <f t="shared" si="13"/>
        <v>0.9991744097298344</v>
      </c>
      <c r="L31" s="15">
        <f t="shared" si="14"/>
        <v>0.68746185207746369</v>
      </c>
      <c r="M31" s="15">
        <f t="shared" si="15"/>
        <v>0.55513956801214648</v>
      </c>
      <c r="N31" s="15">
        <f t="shared" si="16"/>
        <v>0.72166804514661564</v>
      </c>
      <c r="O31" s="15">
        <f t="shared" si="17"/>
        <v>0.53256276127545366</v>
      </c>
      <c r="P31" s="15">
        <f t="shared" si="18"/>
        <v>0.63055172644968849</v>
      </c>
      <c r="Q31" s="15">
        <f t="shared" si="19"/>
        <v>0.90623365633230246</v>
      </c>
      <c r="R31" s="15">
        <f t="shared" si="3"/>
        <v>0.99265901678354407</v>
      </c>
      <c r="S31" s="15">
        <f t="shared" si="20"/>
        <v>0.89133917683683594</v>
      </c>
      <c r="T31" s="15">
        <f t="shared" si="21"/>
        <v>0.71773658833639487</v>
      </c>
      <c r="U31" s="15">
        <f t="shared" si="22"/>
        <v>0.94673758165735467</v>
      </c>
      <c r="V31" s="15">
        <f t="shared" si="23"/>
        <v>0.95695403390573808</v>
      </c>
      <c r="W31" s="15">
        <f t="shared" si="24"/>
        <v>0.90786598894727999</v>
      </c>
      <c r="X31" s="15">
        <f t="shared" si="25"/>
        <v>0.73011896728630721</v>
      </c>
      <c r="Y31" s="15">
        <f t="shared" si="26"/>
        <v>0.33566109902721397</v>
      </c>
      <c r="Z31" s="15">
        <f t="shared" si="27"/>
        <v>0.93185031473636337</v>
      </c>
      <c r="AA31" s="15">
        <f t="shared" si="28"/>
        <v>0.93735753359460938</v>
      </c>
      <c r="AB31" s="15">
        <f t="shared" si="29"/>
        <v>0.60252310605689408</v>
      </c>
      <c r="AC31" s="15">
        <f t="shared" si="30"/>
        <v>0.90469589812684525</v>
      </c>
      <c r="AD31" s="15">
        <f t="shared" si="31"/>
        <v>0.94781937475878042</v>
      </c>
      <c r="AE31" s="15">
        <f t="shared" si="32"/>
        <v>0.80896753347606931</v>
      </c>
      <c r="AF31" s="15">
        <f t="shared" si="33"/>
        <v>0</v>
      </c>
      <c r="AG31" s="15">
        <f t="shared" si="34"/>
        <v>0</v>
      </c>
    </row>
    <row r="32" spans="1:33" x14ac:dyDescent="0.2">
      <c r="A32" s="12" t="s">
        <v>281</v>
      </c>
      <c r="B32" s="13">
        <f t="shared" si="4"/>
        <v>3.8620415831366536E-2</v>
      </c>
      <c r="C32" s="13">
        <f t="shared" si="5"/>
        <v>9.0938700788927157E-2</v>
      </c>
      <c r="D32" s="13" t="e">
        <f t="shared" si="6"/>
        <v>#DIV/0!</v>
      </c>
      <c r="E32" s="13">
        <f t="shared" si="7"/>
        <v>0.17900938191032931</v>
      </c>
      <c r="F32" s="13">
        <f t="shared" si="8"/>
        <v>0.27540757992801185</v>
      </c>
      <c r="G32" s="13">
        <f t="shared" si="9"/>
        <v>0.24640329532378635</v>
      </c>
      <c r="H32" s="13">
        <f t="shared" si="10"/>
        <v>0.11965246116590716</v>
      </c>
      <c r="I32" s="13">
        <f t="shared" si="11"/>
        <v>4.1547258703896264E-2</v>
      </c>
      <c r="J32" s="13">
        <f t="shared" si="12"/>
        <v>0.15102955656598679</v>
      </c>
      <c r="K32" s="13">
        <f t="shared" si="13"/>
        <v>7.3452000325039768E-4</v>
      </c>
      <c r="L32" s="13">
        <f t="shared" si="14"/>
        <v>0.21678830476553718</v>
      </c>
      <c r="M32" s="13">
        <f t="shared" si="15"/>
        <v>0.43718361338614264</v>
      </c>
      <c r="N32" s="13">
        <f t="shared" si="16"/>
        <v>0.27833195485338441</v>
      </c>
      <c r="O32" s="13">
        <f t="shared" si="17"/>
        <v>0.45963264096155365</v>
      </c>
      <c r="P32" s="13">
        <f t="shared" si="18"/>
        <v>0.1036474009418014</v>
      </c>
      <c r="Q32" s="13">
        <f t="shared" si="19"/>
        <v>7.3403761172193258E-2</v>
      </c>
      <c r="R32" s="13">
        <f t="shared" si="3"/>
        <v>7.3409832164558989E-3</v>
      </c>
      <c r="S32" s="13">
        <f t="shared" si="20"/>
        <v>7.3601607369638153E-2</v>
      </c>
      <c r="T32" s="13">
        <f t="shared" si="21"/>
        <v>0.27830917187321591</v>
      </c>
      <c r="U32" s="13">
        <f t="shared" si="22"/>
        <v>4.3672026372761338E-2</v>
      </c>
      <c r="V32" s="13">
        <f t="shared" si="23"/>
        <v>3.1518867885023664E-2</v>
      </c>
      <c r="W32" s="13">
        <f t="shared" si="24"/>
        <v>9.2134011052720038E-2</v>
      </c>
      <c r="X32" s="13">
        <f t="shared" si="25"/>
        <v>0.20139807709441826</v>
      </c>
      <c r="Y32" s="13">
        <f t="shared" si="26"/>
        <v>0.51056775576828384</v>
      </c>
      <c r="Z32" s="13">
        <f t="shared" si="27"/>
        <v>4.7282831909241041E-2</v>
      </c>
      <c r="AA32" s="13">
        <f t="shared" si="28"/>
        <v>5.3710510820711509E-2</v>
      </c>
      <c r="AB32" s="13">
        <f t="shared" si="29"/>
        <v>0.3930830175761813</v>
      </c>
      <c r="AC32" s="13">
        <f t="shared" si="30"/>
        <v>7.600625519847852E-2</v>
      </c>
      <c r="AD32" s="13">
        <f t="shared" si="31"/>
        <v>5.0169818602856041E-2</v>
      </c>
      <c r="AE32" s="13">
        <f t="shared" si="32"/>
        <v>0.17175075197196277</v>
      </c>
      <c r="AF32" s="13">
        <f t="shared" si="33"/>
        <v>0.11173866107608305</v>
      </c>
      <c r="AG32" s="13">
        <f t="shared" si="34"/>
        <v>0.11173866107608305</v>
      </c>
    </row>
    <row r="33" spans="1:33" x14ac:dyDescent="0.2">
      <c r="A33" s="12" t="s">
        <v>282</v>
      </c>
      <c r="B33" s="13">
        <f t="shared" si="4"/>
        <v>0</v>
      </c>
      <c r="C33" s="13">
        <f t="shared" si="5"/>
        <v>0</v>
      </c>
      <c r="D33" s="13" t="e">
        <f t="shared" si="6"/>
        <v>#DIV/0!</v>
      </c>
      <c r="E33" s="13">
        <f t="shared" si="7"/>
        <v>0.10156346729241424</v>
      </c>
      <c r="F33" s="13">
        <f t="shared" si="8"/>
        <v>0</v>
      </c>
      <c r="G33" s="13">
        <f t="shared" si="9"/>
        <v>2.384910136484121E-2</v>
      </c>
      <c r="H33" s="13">
        <f t="shared" si="10"/>
        <v>1.042088266220666E-2</v>
      </c>
      <c r="I33" s="13">
        <f t="shared" si="11"/>
        <v>1.1368908043113645E-3</v>
      </c>
      <c r="J33" s="13">
        <f t="shared" si="12"/>
        <v>1.4617983087020548E-2</v>
      </c>
      <c r="K33" s="13">
        <f t="shared" si="13"/>
        <v>2.0113403760409135E-5</v>
      </c>
      <c r="L33" s="13">
        <f t="shared" si="14"/>
        <v>4.5667580293595522E-2</v>
      </c>
      <c r="M33" s="13">
        <f t="shared" si="15"/>
        <v>1.0773132231444971E-3</v>
      </c>
      <c r="N33" s="13">
        <f t="shared" si="16"/>
        <v>0</v>
      </c>
      <c r="O33" s="13">
        <f t="shared" si="17"/>
        <v>9.090459397777035E-4</v>
      </c>
      <c r="P33" s="13">
        <f t="shared" si="18"/>
        <v>2.8931900863793866E-2</v>
      </c>
      <c r="Q33" s="13">
        <f t="shared" si="19"/>
        <v>7.7977330693068175E-3</v>
      </c>
      <c r="R33" s="13">
        <f t="shared" si="3"/>
        <v>0</v>
      </c>
      <c r="S33" s="13">
        <f t="shared" si="20"/>
        <v>0</v>
      </c>
      <c r="T33" s="13">
        <f t="shared" si="21"/>
        <v>0</v>
      </c>
      <c r="U33" s="13">
        <f t="shared" si="22"/>
        <v>0</v>
      </c>
      <c r="V33" s="13">
        <f t="shared" si="23"/>
        <v>0</v>
      </c>
      <c r="W33" s="13">
        <f t="shared" si="24"/>
        <v>0</v>
      </c>
      <c r="X33" s="13">
        <f t="shared" si="25"/>
        <v>0</v>
      </c>
      <c r="Y33" s="13">
        <f t="shared" si="26"/>
        <v>0.14079565677596453</v>
      </c>
      <c r="Z33" s="13">
        <f t="shared" si="27"/>
        <v>0</v>
      </c>
      <c r="AA33" s="13">
        <f t="shared" si="28"/>
        <v>0</v>
      </c>
      <c r="AB33" s="13">
        <f t="shared" si="29"/>
        <v>1.8594838152002052E-3</v>
      </c>
      <c r="AC33" s="13">
        <f t="shared" si="30"/>
        <v>6.6135590911965136E-3</v>
      </c>
      <c r="AD33" s="13">
        <f t="shared" si="31"/>
        <v>0</v>
      </c>
      <c r="AE33" s="13">
        <f t="shared" si="32"/>
        <v>6.7803235795609968E-3</v>
      </c>
      <c r="AF33" s="13">
        <f t="shared" si="33"/>
        <v>0.8775482266063801</v>
      </c>
      <c r="AG33" s="13">
        <f t="shared" si="34"/>
        <v>0.8775482266063801</v>
      </c>
    </row>
    <row r="34" spans="1:33" x14ac:dyDescent="0.2">
      <c r="A34" s="12" t="s">
        <v>283</v>
      </c>
      <c r="B34" s="13">
        <f t="shared" si="4"/>
        <v>2.7162099115409816E-2</v>
      </c>
      <c r="C34" s="13">
        <f t="shared" si="5"/>
        <v>0</v>
      </c>
      <c r="D34" s="13" t="e">
        <f t="shared" si="6"/>
        <v>#DIV/0!</v>
      </c>
      <c r="E34" s="13">
        <f t="shared" si="7"/>
        <v>4.6624670102376614E-2</v>
      </c>
      <c r="F34" s="13">
        <f t="shared" si="8"/>
        <v>3.9699343637518529E-3</v>
      </c>
      <c r="G34" s="13">
        <f t="shared" si="9"/>
        <v>0.12574963487730731</v>
      </c>
      <c r="H34" s="13">
        <f t="shared" si="10"/>
        <v>2.1853880335575299E-2</v>
      </c>
      <c r="I34" s="13">
        <f t="shared" si="11"/>
        <v>4.0138376311376197E-3</v>
      </c>
      <c r="J34" s="13">
        <f t="shared" si="12"/>
        <v>3.0655719240539257E-2</v>
      </c>
      <c r="K34" s="13">
        <f t="shared" si="13"/>
        <v>7.0956863154761848E-5</v>
      </c>
      <c r="L34" s="13">
        <f t="shared" si="14"/>
        <v>5.0082262863403566E-2</v>
      </c>
      <c r="M34" s="13">
        <f t="shared" si="15"/>
        <v>6.5995053785664242E-3</v>
      </c>
      <c r="N34" s="13">
        <f t="shared" si="16"/>
        <v>0</v>
      </c>
      <c r="O34" s="13">
        <f t="shared" si="17"/>
        <v>6.8955518232150844E-3</v>
      </c>
      <c r="P34" s="13">
        <f t="shared" si="18"/>
        <v>0.23686897174471627</v>
      </c>
      <c r="Q34" s="13">
        <f t="shared" si="19"/>
        <v>1.2564849426197481E-2</v>
      </c>
      <c r="R34" s="13">
        <f t="shared" si="3"/>
        <v>0</v>
      </c>
      <c r="S34" s="13">
        <f t="shared" si="20"/>
        <v>3.505921579352593E-2</v>
      </c>
      <c r="T34" s="13">
        <f t="shared" si="21"/>
        <v>3.9542397903892341E-3</v>
      </c>
      <c r="U34" s="13">
        <f t="shared" si="22"/>
        <v>9.5903919698840327E-3</v>
      </c>
      <c r="V34" s="13">
        <f t="shared" si="23"/>
        <v>1.1527098209238291E-2</v>
      </c>
      <c r="W34" s="13">
        <f t="shared" si="24"/>
        <v>0</v>
      </c>
      <c r="X34" s="13">
        <f t="shared" si="25"/>
        <v>6.8482955619274546E-2</v>
      </c>
      <c r="Y34" s="13">
        <f t="shared" si="26"/>
        <v>1.2975488428537641E-2</v>
      </c>
      <c r="Z34" s="13">
        <f t="shared" si="27"/>
        <v>2.0866853354395538E-2</v>
      </c>
      <c r="AA34" s="13">
        <f t="shared" si="28"/>
        <v>8.9319555846791576E-3</v>
      </c>
      <c r="AB34" s="13">
        <f t="shared" si="29"/>
        <v>2.5343925517244178E-3</v>
      </c>
      <c r="AC34" s="13">
        <f t="shared" si="30"/>
        <v>1.2684287583479661E-2</v>
      </c>
      <c r="AD34" s="13">
        <f t="shared" si="31"/>
        <v>2.0108066383635664E-3</v>
      </c>
      <c r="AE34" s="13">
        <f t="shared" si="32"/>
        <v>1.2501390972407005E-2</v>
      </c>
      <c r="AF34" s="13">
        <f t="shared" si="33"/>
        <v>1.0713112317536806E-2</v>
      </c>
      <c r="AG34" s="13">
        <f t="shared" si="34"/>
        <v>1.0713112317536806E-2</v>
      </c>
    </row>
    <row r="35" spans="1:33" s="1" customFormat="1" x14ac:dyDescent="0.2">
      <c r="A35" s="14" t="s">
        <v>284</v>
      </c>
      <c r="B35" s="15">
        <f t="shared" si="4"/>
        <v>6.5782514946776352E-2</v>
      </c>
      <c r="C35" s="15">
        <f t="shared" si="5"/>
        <v>9.0938700788927157E-2</v>
      </c>
      <c r="D35" s="15" t="e">
        <f t="shared" si="6"/>
        <v>#DIV/0!</v>
      </c>
      <c r="E35" s="15">
        <f t="shared" si="7"/>
        <v>0.3271975193051202</v>
      </c>
      <c r="F35" s="15">
        <f t="shared" si="8"/>
        <v>0.27937751429176372</v>
      </c>
      <c r="G35" s="15">
        <f t="shared" si="9"/>
        <v>0.39600203156593483</v>
      </c>
      <c r="H35" s="15">
        <f t="shared" si="10"/>
        <v>0.15192722416368912</v>
      </c>
      <c r="I35" s="15">
        <f t="shared" si="11"/>
        <v>4.6697987139345254E-2</v>
      </c>
      <c r="J35" s="15">
        <f t="shared" si="12"/>
        <v>0.19630325889354661</v>
      </c>
      <c r="K35" s="15">
        <f t="shared" si="13"/>
        <v>8.255902701655687E-4</v>
      </c>
      <c r="L35" s="15">
        <f t="shared" si="14"/>
        <v>0.31253814792253626</v>
      </c>
      <c r="M35" s="15">
        <f t="shared" si="15"/>
        <v>0.44486043198785358</v>
      </c>
      <c r="N35" s="15">
        <f t="shared" si="16"/>
        <v>0.27833195485338441</v>
      </c>
      <c r="O35" s="15">
        <f t="shared" si="17"/>
        <v>0.4674372387245464</v>
      </c>
      <c r="P35" s="15">
        <f t="shared" si="18"/>
        <v>0.36944827355031157</v>
      </c>
      <c r="Q35" s="15">
        <f t="shared" si="19"/>
        <v>9.3766343667697566E-2</v>
      </c>
      <c r="R35" s="15">
        <f t="shared" si="3"/>
        <v>7.3409832164558989E-3</v>
      </c>
      <c r="S35" s="15">
        <f t="shared" si="20"/>
        <v>0.10866082316316408</v>
      </c>
      <c r="T35" s="15">
        <f t="shared" si="21"/>
        <v>0.28226341166360519</v>
      </c>
      <c r="U35" s="15">
        <f t="shared" si="22"/>
        <v>5.3262418342645369E-2</v>
      </c>
      <c r="V35" s="15">
        <f t="shared" si="23"/>
        <v>4.3045966094261957E-2</v>
      </c>
      <c r="W35" s="15">
        <f t="shared" si="24"/>
        <v>9.2134011052720038E-2</v>
      </c>
      <c r="X35" s="15">
        <f t="shared" si="25"/>
        <v>0.26988103271369279</v>
      </c>
      <c r="Y35" s="15">
        <f t="shared" si="26"/>
        <v>0.66433890097278603</v>
      </c>
      <c r="Z35" s="15">
        <f t="shared" si="27"/>
        <v>6.8149685263636586E-2</v>
      </c>
      <c r="AA35" s="15">
        <f t="shared" si="28"/>
        <v>6.2642466405390659E-2</v>
      </c>
      <c r="AB35" s="15">
        <f t="shared" si="29"/>
        <v>0.39747689394310592</v>
      </c>
      <c r="AC35" s="15">
        <f t="shared" si="30"/>
        <v>9.530410187315469E-2</v>
      </c>
      <c r="AD35" s="15">
        <f t="shared" si="31"/>
        <v>5.2180625241219608E-2</v>
      </c>
      <c r="AE35" s="15">
        <f t="shared" si="32"/>
        <v>0.19103246652393077</v>
      </c>
      <c r="AF35" s="15">
        <f t="shared" si="33"/>
        <v>1</v>
      </c>
      <c r="AG35" s="15">
        <f t="shared" si="34"/>
        <v>1</v>
      </c>
    </row>
    <row r="36" spans="1:33" s="1" customFormat="1" x14ac:dyDescent="0.2">
      <c r="A36" s="16" t="s">
        <v>3</v>
      </c>
      <c r="B36" s="15">
        <f t="shared" si="4"/>
        <v>1</v>
      </c>
      <c r="C36" s="15">
        <f t="shared" si="5"/>
        <v>1</v>
      </c>
      <c r="D36" s="15" t="e">
        <f t="shared" si="6"/>
        <v>#DIV/0!</v>
      </c>
      <c r="E36" s="15">
        <f t="shared" si="7"/>
        <v>1</v>
      </c>
      <c r="F36" s="15">
        <f t="shared" si="8"/>
        <v>1</v>
      </c>
      <c r="G36" s="15">
        <f t="shared" si="9"/>
        <v>1</v>
      </c>
      <c r="H36" s="15">
        <f t="shared" si="10"/>
        <v>1</v>
      </c>
      <c r="I36" s="15">
        <f t="shared" si="11"/>
        <v>1</v>
      </c>
      <c r="J36" s="15">
        <f t="shared" si="12"/>
        <v>1</v>
      </c>
      <c r="K36" s="15">
        <f t="shared" si="13"/>
        <v>1</v>
      </c>
      <c r="L36" s="15">
        <f t="shared" si="14"/>
        <v>1</v>
      </c>
      <c r="M36" s="15">
        <f t="shared" si="15"/>
        <v>1</v>
      </c>
      <c r="N36" s="15">
        <f t="shared" si="16"/>
        <v>1</v>
      </c>
      <c r="O36" s="15">
        <f t="shared" si="17"/>
        <v>1</v>
      </c>
      <c r="P36" s="15">
        <f t="shared" si="18"/>
        <v>1</v>
      </c>
      <c r="Q36" s="15">
        <f t="shared" si="19"/>
        <v>1</v>
      </c>
      <c r="R36" s="15">
        <f t="shared" si="3"/>
        <v>1</v>
      </c>
      <c r="S36" s="15">
        <f t="shared" si="20"/>
        <v>1</v>
      </c>
      <c r="T36" s="15">
        <f t="shared" si="21"/>
        <v>1</v>
      </c>
      <c r="U36" s="15">
        <f t="shared" si="22"/>
        <v>1</v>
      </c>
      <c r="V36" s="15">
        <f t="shared" si="23"/>
        <v>1</v>
      </c>
      <c r="W36" s="15">
        <f t="shared" si="24"/>
        <v>1</v>
      </c>
      <c r="X36" s="15">
        <f t="shared" si="25"/>
        <v>1</v>
      </c>
      <c r="Y36" s="15">
        <f t="shared" si="26"/>
        <v>1</v>
      </c>
      <c r="Z36" s="15">
        <f t="shared" si="27"/>
        <v>1</v>
      </c>
      <c r="AA36" s="15">
        <f t="shared" si="28"/>
        <v>1</v>
      </c>
      <c r="AB36" s="15">
        <f t="shared" si="29"/>
        <v>1</v>
      </c>
      <c r="AC36" s="15">
        <f t="shared" si="30"/>
        <v>1</v>
      </c>
      <c r="AD36" s="15">
        <f t="shared" si="31"/>
        <v>1</v>
      </c>
      <c r="AE36" s="15">
        <f t="shared" si="32"/>
        <v>1</v>
      </c>
      <c r="AF36" s="15">
        <f t="shared" si="33"/>
        <v>1</v>
      </c>
      <c r="AG36" s="15">
        <f t="shared" si="34"/>
        <v>1</v>
      </c>
    </row>
  </sheetData>
  <mergeCells count="3">
    <mergeCell ref="A22:AG22"/>
    <mergeCell ref="A1:AA1"/>
    <mergeCell ref="A2:AA2"/>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6"/>
  <sheetViews>
    <sheetView workbookViewId="0">
      <selection sqref="A1:L1"/>
    </sheetView>
  </sheetViews>
  <sheetFormatPr baseColWidth="10" defaultRowHeight="12.75" x14ac:dyDescent="0.2"/>
  <cols>
    <col min="1" max="1" width="25.85546875" bestFit="1" customWidth="1"/>
    <col min="2" max="12" width="11.42578125" style="3"/>
  </cols>
  <sheetData>
    <row r="1" spans="1:12" ht="15" customHeight="1" x14ac:dyDescent="0.2">
      <c r="A1" s="129" t="s">
        <v>317</v>
      </c>
      <c r="B1" s="129"/>
      <c r="C1" s="129"/>
      <c r="D1" s="129"/>
      <c r="E1" s="129"/>
      <c r="F1" s="129"/>
      <c r="G1" s="129"/>
      <c r="H1" s="129"/>
      <c r="I1" s="129"/>
      <c r="J1" s="129"/>
      <c r="K1" s="129"/>
      <c r="L1" s="129"/>
    </row>
    <row r="2" spans="1:12" ht="15" x14ac:dyDescent="0.2">
      <c r="A2" s="118" t="s">
        <v>286</v>
      </c>
      <c r="B2" s="118"/>
      <c r="C2" s="118"/>
      <c r="D2" s="118"/>
      <c r="E2" s="118"/>
      <c r="F2" s="118"/>
      <c r="G2" s="118"/>
      <c r="H2" s="118"/>
      <c r="I2" s="118"/>
      <c r="J2" s="118"/>
      <c r="K2" s="118"/>
      <c r="L2" s="118"/>
    </row>
    <row r="3" spans="1:12" ht="25.5" x14ac:dyDescent="0.2">
      <c r="A3" s="7" t="s">
        <v>269</v>
      </c>
      <c r="B3" s="7" t="s">
        <v>142</v>
      </c>
      <c r="C3" s="7" t="s">
        <v>78</v>
      </c>
      <c r="D3" s="7" t="s">
        <v>318</v>
      </c>
      <c r="E3" s="7" t="s">
        <v>319</v>
      </c>
      <c r="F3" s="7" t="s">
        <v>71</v>
      </c>
      <c r="G3" s="7" t="s">
        <v>75</v>
      </c>
      <c r="H3" s="7" t="s">
        <v>67</v>
      </c>
      <c r="I3" s="7" t="s">
        <v>67</v>
      </c>
      <c r="J3" s="7" t="s">
        <v>63</v>
      </c>
      <c r="K3" s="7" t="s">
        <v>71</v>
      </c>
      <c r="L3" s="7" t="s">
        <v>320</v>
      </c>
    </row>
    <row r="4" spans="1:12" x14ac:dyDescent="0.2">
      <c r="A4" s="7" t="s">
        <v>270</v>
      </c>
      <c r="B4" s="7" t="s">
        <v>144</v>
      </c>
      <c r="C4" s="7" t="s">
        <v>79</v>
      </c>
      <c r="D4" s="7" t="s">
        <v>58</v>
      </c>
      <c r="E4" s="7" t="s">
        <v>7</v>
      </c>
      <c r="F4" s="7" t="s">
        <v>51</v>
      </c>
      <c r="G4" s="7" t="s">
        <v>77</v>
      </c>
      <c r="H4" s="7" t="s">
        <v>70</v>
      </c>
      <c r="I4" s="7" t="s">
        <v>69</v>
      </c>
      <c r="J4" s="7" t="s">
        <v>66</v>
      </c>
      <c r="K4" s="7" t="s">
        <v>72</v>
      </c>
      <c r="L4" s="7" t="s">
        <v>12</v>
      </c>
    </row>
    <row r="5" spans="1:12" x14ac:dyDescent="0.2">
      <c r="A5" s="9" t="s">
        <v>260</v>
      </c>
      <c r="B5" s="24">
        <v>492518</v>
      </c>
      <c r="C5" s="24">
        <v>5400000</v>
      </c>
      <c r="D5" s="24">
        <v>13551</v>
      </c>
      <c r="E5" s="24">
        <v>757272.66666666663</v>
      </c>
      <c r="F5" s="24">
        <v>5690436</v>
      </c>
      <c r="G5" s="24">
        <v>1514166</v>
      </c>
      <c r="H5" s="24">
        <v>111237</v>
      </c>
      <c r="I5" s="24">
        <v>370407</v>
      </c>
      <c r="J5" s="24">
        <v>9958188</v>
      </c>
      <c r="K5" s="24">
        <v>6381669</v>
      </c>
      <c r="L5" s="24">
        <v>1085480.5</v>
      </c>
    </row>
    <row r="6" spans="1:12" x14ac:dyDescent="0.2">
      <c r="A6" s="9" t="s">
        <v>250</v>
      </c>
      <c r="B6" s="24">
        <v>46860</v>
      </c>
      <c r="C6" s="24">
        <v>2265000</v>
      </c>
      <c r="D6" s="24">
        <v>51162</v>
      </c>
      <c r="E6" s="24">
        <v>383295.66666666669</v>
      </c>
      <c r="F6" s="24">
        <v>1589764</v>
      </c>
      <c r="G6" s="24">
        <v>169122</v>
      </c>
      <c r="H6" s="24">
        <v>43944</v>
      </c>
      <c r="I6" s="24">
        <v>25793</v>
      </c>
      <c r="J6" s="24">
        <v>1231367</v>
      </c>
      <c r="K6" s="24">
        <v>1803453</v>
      </c>
      <c r="L6" s="24">
        <v>490912</v>
      </c>
    </row>
    <row r="7" spans="1:12" x14ac:dyDescent="0.2">
      <c r="A7" s="9" t="s">
        <v>251</v>
      </c>
      <c r="B7" s="24">
        <v>40966</v>
      </c>
      <c r="C7" s="24">
        <v>8885670</v>
      </c>
      <c r="D7" s="24">
        <v>3126</v>
      </c>
      <c r="E7" s="24">
        <v>157172</v>
      </c>
      <c r="F7" s="24">
        <v>119092</v>
      </c>
      <c r="G7" s="24">
        <v>2738</v>
      </c>
      <c r="H7" s="24">
        <v>934220</v>
      </c>
      <c r="I7" s="24">
        <v>34097</v>
      </c>
      <c r="J7" s="24">
        <v>1320285</v>
      </c>
      <c r="K7" s="24">
        <v>120010</v>
      </c>
      <c r="L7" s="24">
        <v>196794.25</v>
      </c>
    </row>
    <row r="8" spans="1:12" x14ac:dyDescent="0.2">
      <c r="A8" s="9" t="s">
        <v>252</v>
      </c>
      <c r="B8" s="24">
        <v>1448622</v>
      </c>
      <c r="C8" s="24">
        <v>9606658</v>
      </c>
      <c r="D8" s="24">
        <v>41857</v>
      </c>
      <c r="E8" s="24">
        <v>1887001.6666666667</v>
      </c>
      <c r="F8" s="24">
        <v>1754000</v>
      </c>
      <c r="G8" s="24">
        <v>341881</v>
      </c>
      <c r="H8" s="24">
        <v>60857</v>
      </c>
      <c r="I8" s="24">
        <v>172413</v>
      </c>
      <c r="J8" s="24">
        <v>9107671</v>
      </c>
      <c r="K8" s="24">
        <v>3524842</v>
      </c>
      <c r="L8" s="24">
        <v>1870320.25</v>
      </c>
    </row>
    <row r="9" spans="1:12" x14ac:dyDescent="0.2">
      <c r="A9" s="9" t="s">
        <v>253</v>
      </c>
      <c r="B9" s="24">
        <v>465118</v>
      </c>
      <c r="C9" s="24">
        <v>0</v>
      </c>
      <c r="D9" s="24">
        <v>0</v>
      </c>
      <c r="E9" s="24">
        <v>155039.66666666666</v>
      </c>
      <c r="F9" s="24">
        <v>0</v>
      </c>
      <c r="G9" s="24">
        <v>0</v>
      </c>
      <c r="H9" s="24">
        <v>0</v>
      </c>
      <c r="I9" s="24">
        <v>0</v>
      </c>
      <c r="J9" s="24">
        <v>0</v>
      </c>
      <c r="K9" s="24">
        <v>0</v>
      </c>
      <c r="L9" s="24">
        <v>0</v>
      </c>
    </row>
    <row r="10" spans="1:12" x14ac:dyDescent="0.2">
      <c r="A10" s="9" t="s">
        <v>254</v>
      </c>
      <c r="B10" s="24">
        <v>620313</v>
      </c>
      <c r="C10" s="24">
        <v>1170540</v>
      </c>
      <c r="D10" s="24">
        <v>83216</v>
      </c>
      <c r="E10" s="24">
        <v>1981607</v>
      </c>
      <c r="F10" s="24">
        <v>6425780</v>
      </c>
      <c r="G10" s="24">
        <v>372385</v>
      </c>
      <c r="H10" s="24">
        <v>3528033</v>
      </c>
      <c r="I10" s="24">
        <v>572119</v>
      </c>
      <c r="J10" s="24">
        <v>2110467</v>
      </c>
      <c r="K10" s="24">
        <v>5326978</v>
      </c>
      <c r="L10" s="24">
        <v>2102682.5</v>
      </c>
    </row>
    <row r="11" spans="1:12" x14ac:dyDescent="0.2">
      <c r="A11" s="9" t="s">
        <v>255</v>
      </c>
      <c r="B11" s="24">
        <v>423703</v>
      </c>
      <c r="C11" s="24">
        <v>6532092</v>
      </c>
      <c r="D11" s="24">
        <v>0</v>
      </c>
      <c r="E11" s="24">
        <v>209270.33333333334</v>
      </c>
      <c r="F11" s="24">
        <v>344032</v>
      </c>
      <c r="G11" s="24">
        <v>100762</v>
      </c>
      <c r="H11" s="24">
        <v>54674</v>
      </c>
      <c r="I11" s="24">
        <v>0</v>
      </c>
      <c r="J11" s="24">
        <v>2619536</v>
      </c>
      <c r="K11" s="24">
        <v>390276</v>
      </c>
      <c r="L11" s="24">
        <v>85932.25</v>
      </c>
    </row>
    <row r="12" spans="1:12" x14ac:dyDescent="0.2">
      <c r="A12" s="9" t="s">
        <v>256</v>
      </c>
      <c r="B12" s="24">
        <v>1458602</v>
      </c>
      <c r="C12" s="24">
        <v>0</v>
      </c>
      <c r="D12" s="24">
        <v>0</v>
      </c>
      <c r="E12" s="24">
        <v>3842241.3333333335</v>
      </c>
      <c r="F12" s="24">
        <v>0</v>
      </c>
      <c r="G12" s="24">
        <v>0</v>
      </c>
      <c r="H12" s="24">
        <v>0</v>
      </c>
      <c r="I12" s="24">
        <v>0</v>
      </c>
      <c r="J12" s="24">
        <v>0</v>
      </c>
      <c r="K12" s="24">
        <v>0</v>
      </c>
      <c r="L12" s="24">
        <v>4643912.75</v>
      </c>
    </row>
    <row r="13" spans="1:12" s="1" customFormat="1" x14ac:dyDescent="0.2">
      <c r="A13" s="25" t="s">
        <v>267</v>
      </c>
      <c r="B13" s="26">
        <f>SUM(B5:B12)</f>
        <v>4996702</v>
      </c>
      <c r="C13" s="26">
        <f t="shared" ref="C13:L13" si="0">SUM(C5:C12)</f>
        <v>33859960</v>
      </c>
      <c r="D13" s="26">
        <f t="shared" si="0"/>
        <v>192912</v>
      </c>
      <c r="E13" s="26">
        <f t="shared" si="0"/>
        <v>9372900.3333333321</v>
      </c>
      <c r="F13" s="26">
        <f t="shared" si="0"/>
        <v>15923104</v>
      </c>
      <c r="G13" s="26">
        <f t="shared" si="0"/>
        <v>2501054</v>
      </c>
      <c r="H13" s="26">
        <f t="shared" si="0"/>
        <v>4732965</v>
      </c>
      <c r="I13" s="26">
        <f t="shared" si="0"/>
        <v>1174829</v>
      </c>
      <c r="J13" s="26">
        <f t="shared" si="0"/>
        <v>26347514</v>
      </c>
      <c r="K13" s="26">
        <f t="shared" si="0"/>
        <v>17547228</v>
      </c>
      <c r="L13" s="26">
        <f t="shared" si="0"/>
        <v>10476034.5</v>
      </c>
    </row>
    <row r="14" spans="1:12" x14ac:dyDescent="0.2">
      <c r="A14" s="9" t="s">
        <v>257</v>
      </c>
      <c r="B14" s="24">
        <v>473945</v>
      </c>
      <c r="C14" s="24">
        <v>6600000</v>
      </c>
      <c r="D14" s="24">
        <v>140826</v>
      </c>
      <c r="E14" s="24">
        <v>379634.66666666669</v>
      </c>
      <c r="F14" s="24">
        <v>722763</v>
      </c>
      <c r="G14" s="24">
        <v>112220</v>
      </c>
      <c r="H14" s="24">
        <v>32481</v>
      </c>
      <c r="I14" s="24">
        <v>39037</v>
      </c>
      <c r="J14" s="24">
        <v>1834116</v>
      </c>
      <c r="K14" s="24">
        <v>819914</v>
      </c>
      <c r="L14" s="24">
        <v>492491.5</v>
      </c>
    </row>
    <row r="15" spans="1:12" x14ac:dyDescent="0.2">
      <c r="A15" s="9" t="s">
        <v>258</v>
      </c>
      <c r="B15" s="24">
        <v>29335</v>
      </c>
      <c r="C15" s="24">
        <v>0</v>
      </c>
      <c r="D15" s="24">
        <v>0</v>
      </c>
      <c r="E15" s="24">
        <v>12483.333333333334</v>
      </c>
      <c r="F15" s="24">
        <v>488240</v>
      </c>
      <c r="G15" s="24">
        <v>0</v>
      </c>
      <c r="H15" s="24">
        <v>0</v>
      </c>
      <c r="I15" s="24">
        <v>0</v>
      </c>
      <c r="J15" s="24">
        <v>0</v>
      </c>
      <c r="K15" s="24">
        <v>296383</v>
      </c>
      <c r="L15" s="24">
        <v>3262.75</v>
      </c>
    </row>
    <row r="16" spans="1:12" x14ac:dyDescent="0.2">
      <c r="A16" s="9" t="s">
        <v>259</v>
      </c>
      <c r="B16" s="24">
        <v>274483</v>
      </c>
      <c r="C16" s="24">
        <v>0</v>
      </c>
      <c r="D16" s="24">
        <v>3126</v>
      </c>
      <c r="E16" s="24">
        <v>224791.33333333334</v>
      </c>
      <c r="F16" s="24">
        <v>345268</v>
      </c>
      <c r="G16" s="24">
        <v>51583</v>
      </c>
      <c r="H16" s="24">
        <v>0</v>
      </c>
      <c r="I16" s="24">
        <v>315350</v>
      </c>
      <c r="J16" s="24">
        <v>0</v>
      </c>
      <c r="K16" s="24">
        <v>391577</v>
      </c>
      <c r="L16" s="24">
        <v>330638.5</v>
      </c>
    </row>
    <row r="17" spans="1:12" s="1" customFormat="1" x14ac:dyDescent="0.2">
      <c r="A17" s="25" t="s">
        <v>268</v>
      </c>
      <c r="B17" s="26">
        <f>SUM(B14:B16)</f>
        <v>777763</v>
      </c>
      <c r="C17" s="26">
        <f t="shared" ref="C17:L17" si="1">SUM(C14:C16)</f>
        <v>6600000</v>
      </c>
      <c r="D17" s="26">
        <f t="shared" si="1"/>
        <v>143952</v>
      </c>
      <c r="E17" s="26">
        <f t="shared" si="1"/>
        <v>616909.33333333337</v>
      </c>
      <c r="F17" s="26">
        <f t="shared" si="1"/>
        <v>1556271</v>
      </c>
      <c r="G17" s="26">
        <f t="shared" si="1"/>
        <v>163803</v>
      </c>
      <c r="H17" s="26">
        <f t="shared" si="1"/>
        <v>32481</v>
      </c>
      <c r="I17" s="26">
        <f t="shared" si="1"/>
        <v>354387</v>
      </c>
      <c r="J17" s="26">
        <f t="shared" si="1"/>
        <v>1834116</v>
      </c>
      <c r="K17" s="26">
        <f t="shared" si="1"/>
        <v>1507874</v>
      </c>
      <c r="L17" s="26">
        <f t="shared" si="1"/>
        <v>826392.75</v>
      </c>
    </row>
    <row r="18" spans="1:12" s="1" customFormat="1" x14ac:dyDescent="0.2">
      <c r="A18" s="25" t="s">
        <v>3</v>
      </c>
      <c r="B18" s="26">
        <f>+B17+B13</f>
        <v>5774465</v>
      </c>
      <c r="C18" s="26">
        <f t="shared" ref="C18:L18" si="2">+C17+C13</f>
        <v>40459960</v>
      </c>
      <c r="D18" s="26">
        <f t="shared" si="2"/>
        <v>336864</v>
      </c>
      <c r="E18" s="26">
        <f t="shared" si="2"/>
        <v>9989809.666666666</v>
      </c>
      <c r="F18" s="26">
        <f t="shared" si="2"/>
        <v>17479375</v>
      </c>
      <c r="G18" s="26">
        <f t="shared" si="2"/>
        <v>2664857</v>
      </c>
      <c r="H18" s="26">
        <f t="shared" si="2"/>
        <v>4765446</v>
      </c>
      <c r="I18" s="26">
        <f t="shared" si="2"/>
        <v>1529216</v>
      </c>
      <c r="J18" s="26">
        <f t="shared" si="2"/>
        <v>28181630</v>
      </c>
      <c r="K18" s="26">
        <f t="shared" si="2"/>
        <v>19055102</v>
      </c>
      <c r="L18" s="26">
        <f t="shared" si="2"/>
        <v>11302427.25</v>
      </c>
    </row>
    <row r="19" spans="1:12" x14ac:dyDescent="0.2">
      <c r="A19" s="9" t="s">
        <v>261</v>
      </c>
      <c r="B19" s="24">
        <v>1715</v>
      </c>
      <c r="C19" s="24">
        <v>0</v>
      </c>
      <c r="D19" s="24">
        <v>431</v>
      </c>
      <c r="E19" s="24">
        <v>1248</v>
      </c>
      <c r="F19" s="24">
        <v>392</v>
      </c>
      <c r="G19" s="24">
        <v>159</v>
      </c>
      <c r="H19" s="24">
        <v>2</v>
      </c>
      <c r="I19" s="24">
        <v>854</v>
      </c>
      <c r="J19" s="24">
        <v>197</v>
      </c>
      <c r="K19" s="24">
        <v>346</v>
      </c>
      <c r="L19" s="24">
        <v>2562</v>
      </c>
    </row>
    <row r="20" spans="1:12" x14ac:dyDescent="0.2">
      <c r="A20" s="9" t="s">
        <v>262</v>
      </c>
      <c r="B20" s="24">
        <v>1</v>
      </c>
      <c r="C20" s="24">
        <v>0</v>
      </c>
      <c r="D20" s="24">
        <v>2</v>
      </c>
      <c r="E20" s="24">
        <v>3</v>
      </c>
      <c r="F20" s="24">
        <v>1</v>
      </c>
      <c r="G20" s="24">
        <v>1</v>
      </c>
      <c r="H20" s="24">
        <v>1</v>
      </c>
      <c r="I20" s="24">
        <v>2</v>
      </c>
      <c r="J20" s="24">
        <v>1</v>
      </c>
      <c r="K20" s="24">
        <v>1</v>
      </c>
      <c r="L20" s="24">
        <v>10</v>
      </c>
    </row>
    <row r="22" spans="1:12" x14ac:dyDescent="0.2">
      <c r="A22" s="119" t="s">
        <v>315</v>
      </c>
      <c r="B22" s="119"/>
      <c r="C22" s="119"/>
      <c r="D22" s="119"/>
      <c r="E22" s="119"/>
      <c r="F22" s="119"/>
      <c r="G22" s="119"/>
      <c r="H22" s="119"/>
      <c r="I22" s="119"/>
      <c r="J22" s="119"/>
      <c r="K22" s="119"/>
      <c r="L22" s="119"/>
    </row>
    <row r="23" spans="1:12" x14ac:dyDescent="0.2">
      <c r="A23" s="17" t="s">
        <v>272</v>
      </c>
      <c r="B23" s="13">
        <f>+B5/$B$18</f>
        <v>8.5292403711859019E-2</v>
      </c>
      <c r="C23" s="13">
        <f>+C5/$C$18</f>
        <v>0.1334652827140709</v>
      </c>
      <c r="D23" s="13">
        <f>+D5/$D$17</f>
        <v>9.4135545181727245E-2</v>
      </c>
      <c r="E23" s="13">
        <f>+E5/$E$18</f>
        <v>7.5804513993242909E-2</v>
      </c>
      <c r="F23" s="13">
        <f t="shared" ref="F23:F36" si="3">+F5/$F$18</f>
        <v>0.32555145707440913</v>
      </c>
      <c r="G23" s="13">
        <f t="shared" ref="G23:G36" si="4">+G5/$G$18</f>
        <v>0.56819784326138323</v>
      </c>
      <c r="H23" s="13">
        <f>+H5/$H$18</f>
        <v>2.3342411182500022E-2</v>
      </c>
      <c r="I23" s="13">
        <f>+I5/$I$18</f>
        <v>0.2422201964928434</v>
      </c>
      <c r="J23" s="13">
        <f>+J5/$J$18</f>
        <v>0.35335741758017547</v>
      </c>
      <c r="K23" s="13">
        <f>+K5/$K$18</f>
        <v>0.33490605298255555</v>
      </c>
      <c r="L23" s="13">
        <f>+L5/$L$18</f>
        <v>9.6039591849617967E-2</v>
      </c>
    </row>
    <row r="24" spans="1:12" x14ac:dyDescent="0.2">
      <c r="A24" s="12" t="s">
        <v>273</v>
      </c>
      <c r="B24" s="13">
        <f t="shared" ref="B24:B36" si="5">+B6/$B$18</f>
        <v>8.1150374969802402E-3</v>
      </c>
      <c r="C24" s="13">
        <f t="shared" ref="C24:C36" si="6">+C6/$C$18</f>
        <v>5.5981271360624182E-2</v>
      </c>
      <c r="D24" s="13">
        <f t="shared" ref="D24:D36" si="7">+D6/$D$17</f>
        <v>0.35541013671223742</v>
      </c>
      <c r="E24" s="13">
        <f t="shared" ref="E24:E36" si="8">+E6/$E$18</f>
        <v>3.8368665615884777E-2</v>
      </c>
      <c r="F24" s="13">
        <f t="shared" si="3"/>
        <v>9.0950849215146429E-2</v>
      </c>
      <c r="G24" s="13">
        <f t="shared" si="4"/>
        <v>6.3463818133580902E-2</v>
      </c>
      <c r="H24" s="13">
        <f t="shared" ref="H24:H36" si="9">+H6/$H$18</f>
        <v>9.2213824267445271E-3</v>
      </c>
      <c r="I24" s="13">
        <f t="shared" ref="I24:I36" si="10">+I6/$I$18</f>
        <v>1.6866812798192014E-2</v>
      </c>
      <c r="J24" s="13">
        <f t="shared" ref="J24:J36" si="11">+J6/$J$18</f>
        <v>4.3693959504826373E-2</v>
      </c>
      <c r="K24" s="13">
        <f t="shared" ref="K24:K36" si="12">+K6/$K$18</f>
        <v>9.4644101091665628E-2</v>
      </c>
      <c r="L24" s="13">
        <f t="shared" ref="L24:L36" si="13">+L6/$L$18</f>
        <v>4.3434210116238527E-2</v>
      </c>
    </row>
    <row r="25" spans="1:12" x14ac:dyDescent="0.2">
      <c r="A25" s="12" t="s">
        <v>274</v>
      </c>
      <c r="B25" s="13">
        <f t="shared" si="5"/>
        <v>7.0943368779618548E-3</v>
      </c>
      <c r="C25" s="13">
        <f t="shared" si="6"/>
        <v>0.21961638123221081</v>
      </c>
      <c r="D25" s="13">
        <f t="shared" si="7"/>
        <v>2.1715571857285763E-2</v>
      </c>
      <c r="E25" s="13">
        <f t="shared" si="8"/>
        <v>1.5733232688550723E-2</v>
      </c>
      <c r="F25" s="13">
        <f t="shared" si="3"/>
        <v>6.8132870883541316E-3</v>
      </c>
      <c r="G25" s="13">
        <f t="shared" si="4"/>
        <v>1.0274472513909752E-3</v>
      </c>
      <c r="H25" s="13">
        <f t="shared" si="9"/>
        <v>0.19604041258677571</v>
      </c>
      <c r="I25" s="13">
        <f t="shared" si="10"/>
        <v>2.22970463296225E-2</v>
      </c>
      <c r="J25" s="13">
        <f t="shared" si="11"/>
        <v>4.6849135411968716E-2</v>
      </c>
      <c r="K25" s="13">
        <f t="shared" si="12"/>
        <v>6.2980507792611135E-3</v>
      </c>
      <c r="L25" s="13">
        <f t="shared" si="13"/>
        <v>1.7411680309643223E-2</v>
      </c>
    </row>
    <row r="26" spans="1:12" x14ac:dyDescent="0.2">
      <c r="A26" s="12" t="s">
        <v>275</v>
      </c>
      <c r="B26" s="13">
        <f t="shared" si="5"/>
        <v>0.25086687684486786</v>
      </c>
      <c r="C26" s="13">
        <f t="shared" si="6"/>
        <v>0.23743617146433166</v>
      </c>
      <c r="D26" s="13">
        <f t="shared" si="7"/>
        <v>0.29077053462265201</v>
      </c>
      <c r="E26" s="13">
        <f t="shared" si="8"/>
        <v>0.18889265457810359</v>
      </c>
      <c r="F26" s="13">
        <f t="shared" si="3"/>
        <v>0.10034683734401259</v>
      </c>
      <c r="G26" s="13">
        <f t="shared" si="4"/>
        <v>0.12829243745536814</v>
      </c>
      <c r="H26" s="13">
        <f t="shared" si="9"/>
        <v>1.2770473109967042E-2</v>
      </c>
      <c r="I26" s="13">
        <f t="shared" si="10"/>
        <v>0.11274600841215368</v>
      </c>
      <c r="J26" s="13">
        <f t="shared" si="11"/>
        <v>0.32317758057287671</v>
      </c>
      <c r="K26" s="13">
        <f t="shared" si="12"/>
        <v>0.18498153407942922</v>
      </c>
      <c r="L26" s="13">
        <f t="shared" si="13"/>
        <v>0.16547952122408044</v>
      </c>
    </row>
    <row r="27" spans="1:12" x14ac:dyDescent="0.2">
      <c r="A27" s="12" t="s">
        <v>276</v>
      </c>
      <c r="B27" s="13">
        <f t="shared" si="5"/>
        <v>8.054737538455943E-2</v>
      </c>
      <c r="C27" s="13">
        <f t="shared" si="6"/>
        <v>0</v>
      </c>
      <c r="D27" s="13">
        <f t="shared" si="7"/>
        <v>0</v>
      </c>
      <c r="E27" s="13">
        <f t="shared" si="8"/>
        <v>1.5519781841689409E-2</v>
      </c>
      <c r="F27" s="13">
        <f t="shared" si="3"/>
        <v>0</v>
      </c>
      <c r="G27" s="13">
        <f t="shared" si="4"/>
        <v>0</v>
      </c>
      <c r="H27" s="13">
        <f t="shared" si="9"/>
        <v>0</v>
      </c>
      <c r="I27" s="13">
        <f t="shared" si="10"/>
        <v>0</v>
      </c>
      <c r="J27" s="13">
        <f t="shared" si="11"/>
        <v>0</v>
      </c>
      <c r="K27" s="13">
        <f t="shared" si="12"/>
        <v>0</v>
      </c>
      <c r="L27" s="13">
        <f t="shared" si="13"/>
        <v>0</v>
      </c>
    </row>
    <row r="28" spans="1:12" x14ac:dyDescent="0.2">
      <c r="A28" s="12" t="s">
        <v>277</v>
      </c>
      <c r="B28" s="13">
        <f t="shared" si="5"/>
        <v>0.10742345827708714</v>
      </c>
      <c r="C28" s="13">
        <f t="shared" si="6"/>
        <v>2.8930824449653437E-2</v>
      </c>
      <c r="D28" s="13">
        <f t="shared" si="7"/>
        <v>0.57808158274980548</v>
      </c>
      <c r="E28" s="13">
        <f t="shared" si="8"/>
        <v>0.19836283834436755</v>
      </c>
      <c r="F28" s="13">
        <f t="shared" si="3"/>
        <v>0.36762069582007367</v>
      </c>
      <c r="G28" s="13">
        <f t="shared" si="4"/>
        <v>0.1397392055183449</v>
      </c>
      <c r="H28" s="13">
        <f t="shared" si="9"/>
        <v>0.74033637145400455</v>
      </c>
      <c r="I28" s="13">
        <f t="shared" si="10"/>
        <v>0.37412569578136773</v>
      </c>
      <c r="J28" s="13">
        <f t="shared" si="11"/>
        <v>7.4888038768516935E-2</v>
      </c>
      <c r="K28" s="13">
        <f t="shared" si="12"/>
        <v>0.27955651982340479</v>
      </c>
      <c r="L28" s="13">
        <f t="shared" si="13"/>
        <v>0.18603813618884385</v>
      </c>
    </row>
    <row r="29" spans="1:12" x14ac:dyDescent="0.2">
      <c r="A29" s="12" t="s">
        <v>278</v>
      </c>
      <c r="B29" s="13">
        <f t="shared" si="5"/>
        <v>7.3375282385467741E-2</v>
      </c>
      <c r="C29" s="13">
        <f t="shared" si="6"/>
        <v>0.16144583435080015</v>
      </c>
      <c r="D29" s="13">
        <f t="shared" si="7"/>
        <v>0</v>
      </c>
      <c r="E29" s="13">
        <f t="shared" si="8"/>
        <v>2.0948380431272149E-2</v>
      </c>
      <c r="F29" s="13">
        <f t="shared" si="3"/>
        <v>1.9682168269746485E-2</v>
      </c>
      <c r="G29" s="13">
        <f t="shared" si="4"/>
        <v>3.7811409767953774E-2</v>
      </c>
      <c r="H29" s="13">
        <f t="shared" si="9"/>
        <v>1.1473007982883449E-2</v>
      </c>
      <c r="I29" s="13">
        <f t="shared" si="10"/>
        <v>0</v>
      </c>
      <c r="J29" s="13">
        <f t="shared" si="11"/>
        <v>9.2951898098158264E-2</v>
      </c>
      <c r="K29" s="13">
        <f t="shared" si="12"/>
        <v>2.048144376241072E-2</v>
      </c>
      <c r="L29" s="13">
        <f t="shared" si="13"/>
        <v>7.6029907646607501E-3</v>
      </c>
    </row>
    <row r="30" spans="1:12" x14ac:dyDescent="0.2">
      <c r="A30" s="12" t="s">
        <v>279</v>
      </c>
      <c r="B30" s="13">
        <f t="shared" si="5"/>
        <v>0.2525951754837894</v>
      </c>
      <c r="C30" s="13">
        <f t="shared" si="6"/>
        <v>0</v>
      </c>
      <c r="D30" s="13">
        <f t="shared" si="7"/>
        <v>0</v>
      </c>
      <c r="E30" s="13">
        <f t="shared" si="8"/>
        <v>0.38461606992912684</v>
      </c>
      <c r="F30" s="13">
        <f t="shared" si="3"/>
        <v>0</v>
      </c>
      <c r="G30" s="13">
        <f t="shared" si="4"/>
        <v>0</v>
      </c>
      <c r="H30" s="13">
        <f t="shared" si="9"/>
        <v>0</v>
      </c>
      <c r="I30" s="13">
        <f t="shared" si="10"/>
        <v>0</v>
      </c>
      <c r="J30" s="13">
        <f t="shared" si="11"/>
        <v>0</v>
      </c>
      <c r="K30" s="13">
        <f t="shared" si="12"/>
        <v>0</v>
      </c>
      <c r="L30" s="13">
        <f t="shared" si="13"/>
        <v>0.41087747324363444</v>
      </c>
    </row>
    <row r="31" spans="1:12" x14ac:dyDescent="0.2">
      <c r="A31" s="14" t="s">
        <v>280</v>
      </c>
      <c r="B31" s="15">
        <f t="shared" si="5"/>
        <v>0.86530994646257275</v>
      </c>
      <c r="C31" s="15">
        <f t="shared" si="6"/>
        <v>0.83687576557169108</v>
      </c>
      <c r="D31" s="15">
        <f t="shared" si="7"/>
        <v>1.3401133711237079</v>
      </c>
      <c r="E31" s="15">
        <f t="shared" si="8"/>
        <v>0.93824613742223772</v>
      </c>
      <c r="F31" s="15">
        <f t="shared" si="3"/>
        <v>0.91096529481174238</v>
      </c>
      <c r="G31" s="15">
        <f t="shared" si="4"/>
        <v>0.93853216138802198</v>
      </c>
      <c r="H31" s="15">
        <f t="shared" si="9"/>
        <v>0.9931840587428753</v>
      </c>
      <c r="I31" s="15">
        <f t="shared" si="10"/>
        <v>0.76825575981417926</v>
      </c>
      <c r="J31" s="15">
        <f t="shared" si="11"/>
        <v>0.93491802993652251</v>
      </c>
      <c r="K31" s="15">
        <f t="shared" si="12"/>
        <v>0.92086770251872696</v>
      </c>
      <c r="L31" s="15">
        <f t="shared" si="13"/>
        <v>0.92688360369671918</v>
      </c>
    </row>
    <row r="32" spans="1:12" x14ac:dyDescent="0.2">
      <c r="A32" s="12" t="s">
        <v>281</v>
      </c>
      <c r="B32" s="13">
        <f t="shared" si="5"/>
        <v>8.2076001846058469E-2</v>
      </c>
      <c r="C32" s="13">
        <f t="shared" si="6"/>
        <v>0.16312423442830887</v>
      </c>
      <c r="D32" s="13">
        <f t="shared" si="7"/>
        <v>0.97828442814271421</v>
      </c>
      <c r="E32" s="13">
        <f t="shared" si="8"/>
        <v>3.8002192167224814E-2</v>
      </c>
      <c r="F32" s="13">
        <f t="shared" si="3"/>
        <v>4.1349476168341261E-2</v>
      </c>
      <c r="G32" s="13">
        <f t="shared" si="4"/>
        <v>4.2111077630056698E-2</v>
      </c>
      <c r="H32" s="13">
        <f t="shared" si="9"/>
        <v>6.8159412571247267E-3</v>
      </c>
      <c r="I32" s="13">
        <f t="shared" si="10"/>
        <v>2.5527459822549593E-2</v>
      </c>
      <c r="J32" s="13">
        <f t="shared" si="11"/>
        <v>6.5081970063477518E-2</v>
      </c>
      <c r="K32" s="13">
        <f t="shared" si="12"/>
        <v>4.3028581006808571E-2</v>
      </c>
      <c r="L32" s="13">
        <f t="shared" si="13"/>
        <v>4.3573958859146826E-2</v>
      </c>
    </row>
    <row r="33" spans="1:12" x14ac:dyDescent="0.2">
      <c r="A33" s="12" t="s">
        <v>282</v>
      </c>
      <c r="B33" s="13">
        <f t="shared" si="5"/>
        <v>5.080124305888078E-3</v>
      </c>
      <c r="C33" s="13">
        <f t="shared" si="6"/>
        <v>0</v>
      </c>
      <c r="D33" s="13">
        <f t="shared" si="7"/>
        <v>0</v>
      </c>
      <c r="E33" s="13">
        <f t="shared" si="8"/>
        <v>1.2496067242388903E-3</v>
      </c>
      <c r="F33" s="13">
        <f t="shared" si="3"/>
        <v>2.7932348839703938E-2</v>
      </c>
      <c r="G33" s="13">
        <f t="shared" si="4"/>
        <v>0</v>
      </c>
      <c r="H33" s="13">
        <f t="shared" si="9"/>
        <v>0</v>
      </c>
      <c r="I33" s="13">
        <f t="shared" si="10"/>
        <v>0</v>
      </c>
      <c r="J33" s="13">
        <f t="shared" si="11"/>
        <v>0</v>
      </c>
      <c r="K33" s="13">
        <f t="shared" si="12"/>
        <v>1.5553997034495013E-2</v>
      </c>
      <c r="L33" s="13">
        <f t="shared" si="13"/>
        <v>2.8867692999306853E-4</v>
      </c>
    </row>
    <row r="34" spans="1:12" x14ac:dyDescent="0.2">
      <c r="A34" s="12" t="s">
        <v>283</v>
      </c>
      <c r="B34" s="13">
        <f t="shared" si="5"/>
        <v>4.7533927385480734E-2</v>
      </c>
      <c r="C34" s="13">
        <f t="shared" si="6"/>
        <v>0</v>
      </c>
      <c r="D34" s="13">
        <f t="shared" si="7"/>
        <v>2.1715571857285763E-2</v>
      </c>
      <c r="E34" s="13">
        <f t="shared" si="8"/>
        <v>2.2502063686298462E-2</v>
      </c>
      <c r="F34" s="13">
        <f t="shared" si="3"/>
        <v>1.9752880180212394E-2</v>
      </c>
      <c r="G34" s="13">
        <f t="shared" si="4"/>
        <v>1.9356760981921357E-2</v>
      </c>
      <c r="H34" s="13">
        <f t="shared" si="9"/>
        <v>0</v>
      </c>
      <c r="I34" s="13">
        <f t="shared" si="10"/>
        <v>0.20621678036327112</v>
      </c>
      <c r="J34" s="13">
        <f t="shared" si="11"/>
        <v>0</v>
      </c>
      <c r="K34" s="13">
        <f t="shared" si="12"/>
        <v>2.0549719439969409E-2</v>
      </c>
      <c r="L34" s="13">
        <f t="shared" si="13"/>
        <v>2.925376051414089E-2</v>
      </c>
    </row>
    <row r="35" spans="1:12" x14ac:dyDescent="0.2">
      <c r="A35" s="14" t="s">
        <v>284</v>
      </c>
      <c r="B35" s="15">
        <f t="shared" si="5"/>
        <v>0.13469005353742727</v>
      </c>
      <c r="C35" s="15">
        <f t="shared" si="6"/>
        <v>0.16312423442830887</v>
      </c>
      <c r="D35" s="15">
        <f t="shared" si="7"/>
        <v>1</v>
      </c>
      <c r="E35" s="15">
        <f t="shared" si="8"/>
        <v>6.1753862577762164E-2</v>
      </c>
      <c r="F35" s="15">
        <f t="shared" si="3"/>
        <v>8.9034705188257596E-2</v>
      </c>
      <c r="G35" s="15">
        <f t="shared" si="4"/>
        <v>6.1467838611978055E-2</v>
      </c>
      <c r="H35" s="15">
        <f t="shared" si="9"/>
        <v>6.8159412571247267E-3</v>
      </c>
      <c r="I35" s="15">
        <f t="shared" si="10"/>
        <v>0.23174424018582071</v>
      </c>
      <c r="J35" s="15">
        <f t="shared" si="11"/>
        <v>6.5081970063477518E-2</v>
      </c>
      <c r="K35" s="15">
        <f t="shared" si="12"/>
        <v>7.9132297481272998E-2</v>
      </c>
      <c r="L35" s="15">
        <f t="shared" si="13"/>
        <v>7.311639630328079E-2</v>
      </c>
    </row>
    <row r="36" spans="1:12" x14ac:dyDescent="0.2">
      <c r="A36" s="16" t="s">
        <v>3</v>
      </c>
      <c r="B36" s="15">
        <f t="shared" si="5"/>
        <v>1</v>
      </c>
      <c r="C36" s="15">
        <f t="shared" si="6"/>
        <v>1</v>
      </c>
      <c r="D36" s="15">
        <f t="shared" si="7"/>
        <v>2.3401133711237079</v>
      </c>
      <c r="E36" s="15">
        <f t="shared" si="8"/>
        <v>1</v>
      </c>
      <c r="F36" s="15">
        <f t="shared" si="3"/>
        <v>1</v>
      </c>
      <c r="G36" s="15">
        <f t="shared" si="4"/>
        <v>1</v>
      </c>
      <c r="H36" s="15">
        <f t="shared" si="9"/>
        <v>1</v>
      </c>
      <c r="I36" s="15">
        <f t="shared" si="10"/>
        <v>1</v>
      </c>
      <c r="J36" s="15">
        <f t="shared" si="11"/>
        <v>1</v>
      </c>
      <c r="K36" s="15">
        <f t="shared" si="12"/>
        <v>1</v>
      </c>
      <c r="L36" s="15">
        <f t="shared" si="13"/>
        <v>1</v>
      </c>
    </row>
  </sheetData>
  <mergeCells count="3">
    <mergeCell ref="A22:L22"/>
    <mergeCell ref="A1:L1"/>
    <mergeCell ref="A2:L2"/>
  </mergeCells>
  <phoneticPr fontId="9"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9975F756529D5344999D0D802AAD6C9A" ma:contentTypeVersion="4" ma:contentTypeDescription="Crear nuevo documento." ma:contentTypeScope="" ma:versionID="27459195d74885395f54a37c084c0f16">
  <xsd:schema xmlns:xsd="http://www.w3.org/2001/XMLSchema" xmlns:xs="http://www.w3.org/2001/XMLSchema" xmlns:p="http://schemas.microsoft.com/office/2006/metadata/properties" xmlns:ns2="7f46df1b-c851-4487-9672-e2321d678dfc" targetNamespace="http://schemas.microsoft.com/office/2006/metadata/properties" ma:root="true" ma:fieldsID="3ce1ee72f2a1815a326f16ab0e419b7c" ns2:_="">
    <xsd:import namespace="7f46df1b-c851-4487-9672-e2321d678dfc"/>
    <xsd:element name="properties">
      <xsd:complexType>
        <xsd:sequence>
          <xsd:element name="documentManagement">
            <xsd:complexType>
              <xsd:all>
                <xsd:element ref="ns2:Descripci_x00f3_n" minOccurs="0"/>
                <xsd:element ref="ns2:Filtro" minOccurs="0"/>
                <xsd:element ref="ns2:Formato" minOccurs="0"/>
                <xsd:element ref="ns2:Ord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f46df1b-c851-4487-9672-e2321d678dfc" elementFormDefault="qualified">
    <xsd:import namespace="http://schemas.microsoft.com/office/2006/documentManagement/types"/>
    <xsd:import namespace="http://schemas.microsoft.com/office/infopath/2007/PartnerControls"/>
    <xsd:element name="Descripci_x00f3_n" ma:index="8" nillable="true" ma:displayName="Descripción" ma:internalName="Descripci_x00f3_n">
      <xsd:simpleType>
        <xsd:restriction base="dms:Text">
          <xsd:maxLength value="255"/>
        </xsd:restriction>
      </xsd:simpleType>
    </xsd:element>
    <xsd:element name="Filtro" ma:index="9" nillable="true" ma:displayName="Filtro" ma:internalName="Filtro">
      <xsd:simpleType>
        <xsd:restriction base="dms:Text">
          <xsd:maxLength value="255"/>
        </xsd:restriction>
      </xsd:simpleType>
    </xsd:element>
    <xsd:element name="Formato" ma:index="10" nillable="true" ma:displayName="Formato" ma:default="/Style%20Library/Images/pdf.svg" ma:format="Dropdown" ma:internalName="Formato">
      <xsd:simpleType>
        <xsd:restriction base="dms:Choice">
          <xsd:enumeration value="/Style%20Library/Images/pdf.svg"/>
          <xsd:enumeration value="/Style%20Library/Images/doc.svg"/>
          <xsd:enumeration value="/Style%20Library/Images/xls.svg"/>
          <xsd:enumeration value="/Style%20Library/Images/ppt.svg"/>
          <xsd:enumeration value="/Style%20Library/Images/jpg.svg"/>
        </xsd:restriction>
      </xsd:simpleType>
    </xsd:element>
    <xsd:element name="Orden" ma:index="11" nillable="true" ma:displayName="Orden" ma:internalName="Orden">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Orden xmlns="7f46df1b-c851-4487-9672-e2321d678dfc">21</Orden>
    <Descripci_x00f3_n xmlns="7f46df1b-c851-4487-9672-e2321d678dfc" xsi:nil="true"/>
    <Formato xmlns="7f46df1b-c851-4487-9672-e2321d678dfc">/Style%20Library/Images/xls.svg</Formato>
    <Filtro xmlns="7f46df1b-c851-4487-9672-e2321d678dfc">COSTOS</Filtro>
  </documentManagement>
</p:properties>
</file>

<file path=customXml/itemProps1.xml><?xml version="1.0" encoding="utf-8"?>
<ds:datastoreItem xmlns:ds="http://schemas.openxmlformats.org/officeDocument/2006/customXml" ds:itemID="{0733ACF2-BA5F-4406-803C-22693AE5768C}"/>
</file>

<file path=customXml/itemProps2.xml><?xml version="1.0" encoding="utf-8"?>
<ds:datastoreItem xmlns:ds="http://schemas.openxmlformats.org/officeDocument/2006/customXml" ds:itemID="{E69BC9A3-0918-4C36-9CCC-3824F8D1DA7E}"/>
</file>

<file path=customXml/itemProps3.xml><?xml version="1.0" encoding="utf-8"?>
<ds:datastoreItem xmlns:ds="http://schemas.openxmlformats.org/officeDocument/2006/customXml" ds:itemID="{5D366E3C-7383-4F61-8630-D7ED3318116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CONTENIDO</vt:lpstr>
      <vt:lpstr>EMPRESA POR TIPO DE AERONAVE</vt:lpstr>
      <vt:lpstr>Cobertura</vt:lpstr>
      <vt:lpstr>Graficas</vt:lpstr>
      <vt:lpstr>PAX REGULAR NACIONAL - INTER</vt:lpstr>
      <vt:lpstr>CARGA NACIONAL - INTER</vt:lpstr>
      <vt:lpstr>COMERCIAL REGIONAL</vt:lpstr>
      <vt:lpstr>AEROTAXIS</vt:lpstr>
      <vt:lpstr>TRABAJOS AEREOS ESPECIALES</vt:lpstr>
      <vt:lpstr>AVIACIÓN AGRICOLA</vt:lpstr>
    </vt:vector>
  </TitlesOfParts>
  <Company>IBM Incorporated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Boletín Costos de Operación II Semestre 2020</dc:title>
  <dc:creator>Juan David Dominguez Arrieta</dc:creator>
  <cp:lastModifiedBy>Juan David</cp:lastModifiedBy>
  <dcterms:created xsi:type="dcterms:W3CDTF">2021-07-22T15:24:56Z</dcterms:created>
  <dcterms:modified xsi:type="dcterms:W3CDTF">2021-07-28T15:56:57Z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0x0101009975F756529D5344999D0D802AAD6C9A</vt:lpwstr>
  </property>
</Properties>
</file>